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ate1904="1"/>
  <mc:AlternateContent xmlns:mc="http://schemas.openxmlformats.org/markup-compatibility/2006">
    <mc:Choice Requires="x15">
      <x15ac:absPath xmlns:x15ac="http://schemas.microsoft.com/office/spreadsheetml/2010/11/ac" url="G:\Shared drives\Office of Research and Sponsored Programs\Pre-Award Team\Budget Info\"/>
    </mc:Choice>
  </mc:AlternateContent>
  <xr:revisionPtr revIDLastSave="0" documentId="13_ncr:1_{A8B4A82F-C584-4800-A447-D32D95868DC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Budge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4" l="1"/>
  <c r="H64" i="4"/>
  <c r="G64" i="4"/>
  <c r="G15" i="4"/>
  <c r="G14" i="4"/>
  <c r="G13" i="4"/>
  <c r="G10" i="4"/>
  <c r="B7" i="4"/>
  <c r="K35" i="4" l="1"/>
  <c r="G29" i="4"/>
  <c r="G30" i="4"/>
  <c r="A30" i="4"/>
  <c r="H15" i="4"/>
  <c r="I15" i="4" s="1"/>
  <c r="J15" i="4" s="1"/>
  <c r="K15" i="4" s="1"/>
  <c r="H13" i="4"/>
  <c r="H30" i="4" s="1"/>
  <c r="K20" i="4"/>
  <c r="K18" i="4"/>
  <c r="J18" i="4"/>
  <c r="I18" i="4"/>
  <c r="H14" i="4"/>
  <c r="I14" i="4" s="1"/>
  <c r="J14" i="4" s="1"/>
  <c r="K14" i="4" s="1"/>
  <c r="H10" i="4"/>
  <c r="I10" i="4"/>
  <c r="J10" i="4" s="1"/>
  <c r="K10" i="4" s="1"/>
  <c r="G20" i="4"/>
  <c r="G19" i="4"/>
  <c r="G18" i="4"/>
  <c r="D8" i="4"/>
  <c r="D6" i="4"/>
  <c r="G6" i="4" s="1"/>
  <c r="G8" i="4" l="1"/>
  <c r="H8" i="4" s="1"/>
  <c r="I8" i="4" s="1"/>
  <c r="J8" i="4" s="1"/>
  <c r="K8" i="4" s="1"/>
  <c r="H6" i="4"/>
  <c r="G32" i="4"/>
  <c r="I13" i="4"/>
  <c r="G25" i="4"/>
  <c r="B9" i="4"/>
  <c r="C9" i="4" s="1"/>
  <c r="G9" i="4" s="1"/>
  <c r="C7" i="4"/>
  <c r="C8" i="4"/>
  <c r="C6" i="4"/>
  <c r="A26" i="4"/>
  <c r="A27" i="4"/>
  <c r="A28" i="4"/>
  <c r="H7" i="4" l="1"/>
  <c r="I7" i="4" s="1"/>
  <c r="J7" i="4" s="1"/>
  <c r="K7" i="4" s="1"/>
  <c r="G7" i="4"/>
  <c r="J13" i="4"/>
  <c r="I30" i="4"/>
  <c r="I6" i="4"/>
  <c r="G22" i="4"/>
  <c r="H9" i="4"/>
  <c r="I9" i="4" s="1"/>
  <c r="J9" i="4" s="1"/>
  <c r="K9" i="4" s="1"/>
  <c r="G28" i="4"/>
  <c r="K27" i="4"/>
  <c r="H26" i="4"/>
  <c r="G26" i="4"/>
  <c r="L50" i="4"/>
  <c r="K51" i="4"/>
  <c r="G51" i="4"/>
  <c r="J51" i="4"/>
  <c r="I51" i="4"/>
  <c r="H51" i="4"/>
  <c r="L49" i="4"/>
  <c r="K74" i="4"/>
  <c r="H74" i="4"/>
  <c r="J74" i="4"/>
  <c r="I74" i="4"/>
  <c r="G74" i="4"/>
  <c r="G78" i="4" s="1"/>
  <c r="L70" i="4"/>
  <c r="K67" i="4"/>
  <c r="J67" i="4"/>
  <c r="I67" i="4"/>
  <c r="H67" i="4"/>
  <c r="G67" i="4"/>
  <c r="G71" i="4" s="1"/>
  <c r="G62" i="4"/>
  <c r="G55" i="4"/>
  <c r="H55" i="4" s="1"/>
  <c r="L44" i="4"/>
  <c r="L43" i="4"/>
  <c r="K19" i="4"/>
  <c r="J19" i="4"/>
  <c r="J20" i="4"/>
  <c r="I19" i="4"/>
  <c r="I20" i="4"/>
  <c r="H18" i="4"/>
  <c r="H19" i="4"/>
  <c r="H20" i="4"/>
  <c r="H35" i="4" s="1"/>
  <c r="G35" i="4"/>
  <c r="H22" i="4" l="1"/>
  <c r="I22" i="4"/>
  <c r="J6" i="4"/>
  <c r="L74" i="4"/>
  <c r="K13" i="4"/>
  <c r="J30" i="4"/>
  <c r="H28" i="4"/>
  <c r="L8" i="4"/>
  <c r="I28" i="4"/>
  <c r="L10" i="4"/>
  <c r="I26" i="4"/>
  <c r="L51" i="4"/>
  <c r="L67" i="4"/>
  <c r="L48" i="4"/>
  <c r="H25" i="4"/>
  <c r="K30" i="4" l="1"/>
  <c r="L30" i="4" s="1"/>
  <c r="L13" i="4"/>
  <c r="J22" i="4"/>
  <c r="K6" i="4"/>
  <c r="J28" i="4"/>
  <c r="K26" i="4"/>
  <c r="J26" i="4"/>
  <c r="G42" i="4"/>
  <c r="G45" i="4" s="1"/>
  <c r="K22" i="4" l="1"/>
  <c r="L6" i="4"/>
  <c r="L22" i="4"/>
  <c r="L7" i="4"/>
  <c r="L26" i="4"/>
  <c r="K28" i="4"/>
  <c r="L28" i="4" s="1"/>
  <c r="L9" i="4"/>
  <c r="A29" i="4"/>
  <c r="A25" i="4"/>
  <c r="G31" i="4" l="1"/>
  <c r="K45" i="4"/>
  <c r="L77" i="4"/>
  <c r="L76" i="4"/>
  <c r="L75" i="4"/>
  <c r="H78" i="4"/>
  <c r="L69" i="4"/>
  <c r="L68" i="4"/>
  <c r="K71" i="4"/>
  <c r="J71" i="4"/>
  <c r="I71" i="4"/>
  <c r="H71" i="4"/>
  <c r="H62" i="4"/>
  <c r="I62" i="4" s="1"/>
  <c r="J62" i="4" s="1"/>
  <c r="K62" i="4" s="1"/>
  <c r="H59" i="4"/>
  <c r="G58" i="4"/>
  <c r="H58" i="4" s="1"/>
  <c r="G57" i="4"/>
  <c r="H57" i="4" s="1"/>
  <c r="I57" i="4" s="1"/>
  <c r="J57" i="4" s="1"/>
  <c r="K57" i="4" s="1"/>
  <c r="G56" i="4"/>
  <c r="J45" i="4"/>
  <c r="I45" i="4"/>
  <c r="H45" i="4"/>
  <c r="L42" i="4"/>
  <c r="A35" i="4"/>
  <c r="A34" i="4"/>
  <c r="A33" i="4"/>
  <c r="A32" i="4"/>
  <c r="A31" i="4"/>
  <c r="L21" i="4"/>
  <c r="G33" i="4"/>
  <c r="L45" i="4" l="1"/>
  <c r="G34" i="4"/>
  <c r="G27" i="4"/>
  <c r="I34" i="4"/>
  <c r="L62" i="4"/>
  <c r="L71" i="4"/>
  <c r="H56" i="4"/>
  <c r="I56" i="4" s="1"/>
  <c r="J56" i="4" s="1"/>
  <c r="K56" i="4" s="1"/>
  <c r="I58" i="4"/>
  <c r="J58" i="4" s="1"/>
  <c r="K58" i="4" s="1"/>
  <c r="I59" i="4"/>
  <c r="J59" i="4" s="1"/>
  <c r="K59" i="4" s="1"/>
  <c r="H27" i="4"/>
  <c r="H31" i="4"/>
  <c r="I55" i="4"/>
  <c r="L57" i="4"/>
  <c r="L58" i="4" l="1"/>
  <c r="G37" i="4"/>
  <c r="L59" i="4"/>
  <c r="I64" i="4"/>
  <c r="L56" i="4"/>
  <c r="H34" i="4"/>
  <c r="H29" i="4"/>
  <c r="I27" i="4"/>
  <c r="I31" i="4"/>
  <c r="H32" i="4"/>
  <c r="I78" i="4"/>
  <c r="J55" i="4"/>
  <c r="H33" i="4"/>
  <c r="G39" i="4" l="1"/>
  <c r="G80" i="4" s="1"/>
  <c r="G81" i="4" s="1"/>
  <c r="H37" i="4"/>
  <c r="H39" i="4" s="1"/>
  <c r="H80" i="4" s="1"/>
  <c r="K34" i="4"/>
  <c r="L19" i="4"/>
  <c r="J34" i="4"/>
  <c r="I29" i="4"/>
  <c r="J78" i="4"/>
  <c r="K78" i="4"/>
  <c r="I33" i="4"/>
  <c r="I35" i="4"/>
  <c r="K31" i="4"/>
  <c r="J31" i="4"/>
  <c r="I32" i="4"/>
  <c r="I25" i="4"/>
  <c r="J27" i="4"/>
  <c r="L27" i="4" s="1"/>
  <c r="J64" i="4"/>
  <c r="K55" i="4"/>
  <c r="K64" i="4" s="1"/>
  <c r="H81" i="4" l="1"/>
  <c r="H82" i="4" s="1"/>
  <c r="H84" i="4" s="1"/>
  <c r="G82" i="4"/>
  <c r="G84" i="4" s="1"/>
  <c r="L78" i="4"/>
  <c r="L34" i="4"/>
  <c r="I37" i="4"/>
  <c r="I39" i="4" s="1"/>
  <c r="I80" i="4" s="1"/>
  <c r="L55" i="4"/>
  <c r="L31" i="4"/>
  <c r="J29" i="4"/>
  <c r="L14" i="4"/>
  <c r="K33" i="4"/>
  <c r="J33" i="4"/>
  <c r="L33" i="4" s="1"/>
  <c r="K32" i="4"/>
  <c r="J32" i="4"/>
  <c r="L32" i="4" s="1"/>
  <c r="L15" i="4"/>
  <c r="J35" i="4"/>
  <c r="L35" i="4" s="1"/>
  <c r="J25" i="4"/>
  <c r="L64" i="4"/>
  <c r="I81" i="4" l="1"/>
  <c r="J37" i="4"/>
  <c r="J39" i="4" s="1"/>
  <c r="J80" i="4" s="1"/>
  <c r="K29" i="4"/>
  <c r="L29" i="4" s="1"/>
  <c r="L20" i="4"/>
  <c r="K25" i="4"/>
  <c r="L18" i="4"/>
  <c r="L25" i="4" l="1"/>
  <c r="K37" i="4"/>
  <c r="L37" i="4" s="1"/>
  <c r="J81" i="4"/>
  <c r="J82" i="4" s="1"/>
  <c r="J84" i="4" s="1"/>
  <c r="I82" i="4"/>
  <c r="I84" i="4" s="1"/>
  <c r="K39" i="4" l="1"/>
  <c r="K80" i="4" s="1"/>
  <c r="K81" i="4"/>
  <c r="L39" i="4"/>
  <c r="K82" i="4" l="1"/>
  <c r="K84" i="4" s="1"/>
  <c r="L84" i="4" s="1"/>
  <c r="L81" i="4"/>
  <c r="L80" i="4"/>
  <c r="L82" i="4" l="1"/>
</calcChain>
</file>

<file path=xl/sharedStrings.xml><?xml version="1.0" encoding="utf-8"?>
<sst xmlns="http://schemas.openxmlformats.org/spreadsheetml/2006/main" count="84" uniqueCount="77">
  <si>
    <t>Subtotal Benefits</t>
  </si>
  <si>
    <t>% Effort</t>
  </si>
  <si>
    <t>Subtotal Personnel</t>
  </si>
  <si>
    <t>Other Costs</t>
  </si>
  <si>
    <t>Total Request</t>
  </si>
  <si>
    <t>Total, Salary and Benefits</t>
  </si>
  <si>
    <t xml:space="preserve">Travel </t>
  </si>
  <si>
    <t>Subtotal Travel</t>
  </si>
  <si>
    <t>Annual Salary</t>
  </si>
  <si>
    <t>Fringe Benefit Rate</t>
  </si>
  <si>
    <t># People</t>
  </si>
  <si>
    <t># Days</t>
  </si>
  <si>
    <t>Airfare</t>
  </si>
  <si>
    <t>Per Diem</t>
  </si>
  <si>
    <t>Hotel</t>
  </si>
  <si>
    <t>Registration Cost</t>
  </si>
  <si>
    <t>Cost/person</t>
  </si>
  <si>
    <t># Miles</t>
  </si>
  <si>
    <t>Total Direct Costs (TDC)</t>
  </si>
  <si>
    <t>Hourly Rate</t>
  </si>
  <si>
    <t># Total Hours</t>
  </si>
  <si>
    <t>Subtotal Supplies &amp; Materials</t>
  </si>
  <si>
    <t>Subtotal Other Costs</t>
  </si>
  <si>
    <t>Travel to Conferences (2 trips/year)</t>
  </si>
  <si>
    <t># Trips/Year</t>
  </si>
  <si>
    <t>Local Travel (mileage) to visit sites</t>
  </si>
  <si>
    <t>Describe Item plus cost detail</t>
  </si>
  <si>
    <t xml:space="preserve">Indirect Costs (IDC)     Detail </t>
  </si>
  <si>
    <t>summer</t>
  </si>
  <si>
    <t>MTDC</t>
  </si>
  <si>
    <t>cost</t>
  </si>
  <si>
    <t>units</t>
  </si>
  <si>
    <t>7/1/24-6/30/25</t>
  </si>
  <si>
    <t>7/1/25-6/30/26</t>
  </si>
  <si>
    <t>7/1/26-6/30/27</t>
  </si>
  <si>
    <t>Project Title:</t>
  </si>
  <si>
    <t>Sponsor:</t>
  </si>
  <si>
    <t>AY addt'l emp</t>
  </si>
  <si>
    <t>NOTES:</t>
  </si>
  <si>
    <r>
      <rPr>
        <b/>
        <sz val="12"/>
        <rFont val="Garamond"/>
        <family val="1"/>
      </rPr>
      <t>Program/Support Staff</t>
    </r>
    <r>
      <rPr>
        <sz val="12"/>
        <rFont val="Garamond"/>
        <family val="1"/>
      </rPr>
      <t xml:space="preserve"> (includes 4% annual increase)</t>
    </r>
  </si>
  <si>
    <t>https://www.csueastbay.edu/hr/files/docs/campus-affiliation-request.pdf</t>
  </si>
  <si>
    <t>Volunteers need to be registered with and approved by HR via submission of the campus affiliation request:</t>
  </si>
  <si>
    <t>* expenses are estimates and payment processing must use current rates</t>
  </si>
  <si>
    <t>International students need to get approval from CIE to work on campus and get a SSN before they can start working and SEAF/FTE are submitted.</t>
  </si>
  <si>
    <t>https://www.csueastbay.edu/cie/files/docs/pdfs/employment-handouts/social-security-procedure-for-on-campus-employment.pdf</t>
  </si>
  <si>
    <t>Faculty on Sabbatical must obtain permission from the President prior to working during a sabbatical or the period immediately after.</t>
  </si>
  <si>
    <t>Please consult with ORSP for more information about the above items.</t>
  </si>
  <si>
    <t xml:space="preserve">Principal Investigator: </t>
  </si>
  <si>
    <t xml:space="preserve">Project Period:  </t>
  </si>
  <si>
    <t>Program Coordinator</t>
  </si>
  <si>
    <t>Program Admin Assistant</t>
  </si>
  <si>
    <t>Participant Support Costs</t>
  </si>
  <si>
    <t>Cayuse #:</t>
  </si>
  <si>
    <t>Other Senior Personnel</t>
  </si>
  <si>
    <t>7/1/27-6/30/28</t>
  </si>
  <si>
    <t>Program:</t>
  </si>
  <si>
    <t>Fringe Benefits:</t>
  </si>
  <si>
    <r>
      <t>Supplies &amp; Materials</t>
    </r>
    <r>
      <rPr>
        <sz val="12"/>
        <rFont val="Garamond"/>
        <family val="1"/>
      </rPr>
      <t xml:space="preserve"> (Describe in detail)</t>
    </r>
  </si>
  <si>
    <t>Shuttle/Transportation</t>
  </si>
  <si>
    <t>Subtotal Equipment</t>
  </si>
  <si>
    <r>
      <t>Student Assistants</t>
    </r>
    <r>
      <rPr>
        <sz val="12"/>
        <rFont val="Garamond"/>
        <family val="1"/>
      </rPr>
      <t xml:space="preserve">
https://www.csueastbay.edu/payroll/files/docs/csueb-student-asst-employment-guide-03-17.pdf</t>
    </r>
  </si>
  <si>
    <r>
      <t>Equipment</t>
    </r>
    <r>
      <rPr>
        <sz val="12"/>
        <rFont val="Garamond"/>
        <family val="1"/>
      </rPr>
      <t xml:space="preserve"> ($5K and above; Describe in detail)</t>
    </r>
  </si>
  <si>
    <t>WTUs/Year</t>
  </si>
  <si>
    <t>PI Summer</t>
  </si>
  <si>
    <t>Co-PI Summer</t>
  </si>
  <si>
    <t># Days Summer</t>
  </si>
  <si>
    <t>Daily Rate</t>
  </si>
  <si>
    <t>Principal Investigator, AY Effort</t>
  </si>
  <si>
    <t>Co-Principal Investigator, AY Effort</t>
  </si>
  <si>
    <t>7/1/28-6/30/29</t>
  </si>
  <si>
    <t>Program Director</t>
  </si>
  <si>
    <r>
      <t>PI/Senior Personnel</t>
    </r>
    <r>
      <rPr>
        <sz val="12"/>
        <rFont val="Garamond"/>
        <family val="1"/>
      </rPr>
      <t xml:space="preserve"> (includes 5% annual increase)</t>
    </r>
  </si>
  <si>
    <t>Rev. 9/3/24</t>
  </si>
  <si>
    <t>Student Assistant I (data entry, filing, receptionist duties, etc); $16.00-$19/hr</t>
  </si>
  <si>
    <t>Student Assistant II (accounting, clerical, research/lab assist, etc);  $17.00-$21.50/hr</t>
  </si>
  <si>
    <t>Student Assistant III (Advanced-level research project leader; computer analyst/programmer; etc);  $18.00-$24/hr</t>
  </si>
  <si>
    <t>https://www.gsa.gov/travel/plan-book/per-diem-rates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</si>
</sst>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0.0%"/>
    <numFmt numFmtId="167" formatCode="&quot;$&quot;#,##0.0"/>
    <numFmt numFmtId="168" formatCode="&quot;$&quot;#,##0.00"/>
    <numFmt numFmtId="169" formatCode="&quot;$&quot;#,##0.000_);\(&quot;$&quot;#,##0.000\)"/>
  </numFmts>
  <fonts count="13">
    <font>
      <sz val="9"/>
      <name val="Geneva"/>
    </font>
    <font>
      <sz val="9"/>
      <name val="Geneva"/>
    </font>
    <font>
      <u/>
      <sz val="9"/>
      <color theme="10"/>
      <name val="Geneva"/>
    </font>
    <font>
      <b/>
      <sz val="12"/>
      <name val="Garamond"/>
      <family val="1"/>
    </font>
    <font>
      <sz val="12"/>
      <name val="Garamond"/>
      <family val="1"/>
    </font>
    <font>
      <u/>
      <sz val="12"/>
      <name val="Garamond"/>
      <family val="1"/>
    </font>
    <font>
      <b/>
      <u/>
      <sz val="12"/>
      <color theme="0"/>
      <name val="Garamond"/>
      <family val="1"/>
    </font>
    <font>
      <u/>
      <sz val="12"/>
      <color theme="10"/>
      <name val="Garamond"/>
      <family val="1"/>
    </font>
    <font>
      <i/>
      <sz val="12"/>
      <name val="Garamond"/>
      <family val="1"/>
    </font>
    <font>
      <b/>
      <i/>
      <sz val="12"/>
      <name val="Garamond"/>
      <family val="1"/>
    </font>
    <font>
      <sz val="12"/>
      <color theme="1"/>
      <name val="Garamond"/>
      <family val="1"/>
    </font>
    <font>
      <b/>
      <u/>
      <sz val="12"/>
      <name val="Garamond"/>
      <family val="1"/>
    </font>
    <font>
      <b/>
      <sz val="12"/>
      <color theme="1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5">
    <xf numFmtId="0" fontId="0" fillId="0" borderId="0" xfId="0"/>
    <xf numFmtId="164" fontId="4" fillId="0" borderId="0" xfId="0" applyNumberFormat="1" applyFont="1"/>
    <xf numFmtId="0" fontId="4" fillId="0" borderId="0" xfId="0" applyFont="1"/>
    <xf numFmtId="164" fontId="3" fillId="0" borderId="1" xfId="0" applyNumberFormat="1" applyFont="1" applyBorder="1" applyAlignment="1">
      <alignment horizontal="center" wrapText="1"/>
    </xf>
    <xf numFmtId="0" fontId="4" fillId="2" borderId="2" xfId="0" applyFont="1" applyFill="1" applyBorder="1"/>
    <xf numFmtId="3" fontId="4" fillId="2" borderId="3" xfId="0" applyNumberFormat="1" applyFont="1" applyFill="1" applyBorder="1"/>
    <xf numFmtId="9" fontId="5" fillId="2" borderId="3" xfId="2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/>
    </xf>
    <xf numFmtId="9" fontId="5" fillId="0" borderId="0" xfId="2" applyFont="1" applyAlignment="1">
      <alignment horizontal="center"/>
    </xf>
    <xf numFmtId="164" fontId="5" fillId="0" borderId="1" xfId="1" applyNumberFormat="1" applyFont="1" applyFill="1" applyBorder="1" applyAlignment="1">
      <alignment horizontal="right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/>
    </xf>
    <xf numFmtId="9" fontId="4" fillId="0" borderId="0" xfId="2" applyFont="1" applyAlignment="1">
      <alignment horizontal="center"/>
    </xf>
    <xf numFmtId="167" fontId="4" fillId="0" borderId="0" xfId="2" applyNumberFormat="1" applyFont="1" applyFill="1" applyAlignment="1">
      <alignment horizontal="center"/>
    </xf>
    <xf numFmtId="166" fontId="4" fillId="0" borderId="0" xfId="2" applyNumberFormat="1" applyFont="1" applyFill="1" applyAlignment="1">
      <alignment horizontal="center"/>
    </xf>
    <xf numFmtId="164" fontId="4" fillId="0" borderId="1" xfId="1" applyNumberFormat="1" applyFont="1" applyBorder="1"/>
    <xf numFmtId="9" fontId="4" fillId="0" borderId="0" xfId="2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8" fontId="4" fillId="0" borderId="0" xfId="0" applyNumberFormat="1" applyFont="1" applyAlignment="1">
      <alignment horizontal="center"/>
    </xf>
    <xf numFmtId="1" fontId="4" fillId="0" borderId="0" xfId="2" applyNumberFormat="1" applyFont="1" applyAlignment="1">
      <alignment horizontal="center"/>
    </xf>
    <xf numFmtId="0" fontId="7" fillId="0" borderId="0" xfId="3" applyFont="1" applyAlignment="1">
      <alignment wrapText="1"/>
    </xf>
    <xf numFmtId="3" fontId="4" fillId="0" borderId="0" xfId="0" applyNumberFormat="1" applyFont="1"/>
    <xf numFmtId="0" fontId="8" fillId="0" borderId="0" xfId="0" applyFont="1"/>
    <xf numFmtId="10" fontId="8" fillId="0" borderId="0" xfId="2" applyNumberFormat="1" applyFont="1" applyFill="1"/>
    <xf numFmtId="9" fontId="8" fillId="0" borderId="0" xfId="2" applyFont="1" applyFill="1"/>
    <xf numFmtId="0" fontId="3" fillId="2" borderId="2" xfId="0" applyFont="1" applyFill="1" applyBorder="1"/>
    <xf numFmtId="10" fontId="3" fillId="2" borderId="3" xfId="2" applyNumberFormat="1" applyFont="1" applyFill="1" applyBorder="1"/>
    <xf numFmtId="9" fontId="3" fillId="2" borderId="3" xfId="2" applyFont="1" applyFill="1" applyBorder="1"/>
    <xf numFmtId="164" fontId="3" fillId="2" borderId="1" xfId="1" applyNumberFormat="1" applyFont="1" applyFill="1" applyBorder="1"/>
    <xf numFmtId="0" fontId="5" fillId="0" borderId="0" xfId="0" applyFont="1" applyAlignment="1">
      <alignment horizontal="center" wrapText="1"/>
    </xf>
    <xf numFmtId="9" fontId="4" fillId="0" borderId="0" xfId="2" applyFont="1"/>
    <xf numFmtId="0" fontId="4" fillId="0" borderId="0" xfId="0" applyFont="1" applyAlignment="1">
      <alignment horizontal="left" wrapText="1"/>
    </xf>
    <xf numFmtId="10" fontId="4" fillId="0" borderId="0" xfId="2" applyNumberFormat="1" applyFont="1" applyAlignment="1">
      <alignment horizontal="center" wrapText="1"/>
    </xf>
    <xf numFmtId="10" fontId="4" fillId="0" borderId="0" xfId="2" applyNumberFormat="1" applyFont="1"/>
    <xf numFmtId="10" fontId="8" fillId="0" borderId="0" xfId="2" applyNumberFormat="1" applyFont="1"/>
    <xf numFmtId="9" fontId="8" fillId="0" borderId="0" xfId="2" applyFont="1"/>
    <xf numFmtId="9" fontId="4" fillId="2" borderId="3" xfId="2" applyFont="1" applyFill="1" applyBorder="1"/>
    <xf numFmtId="164" fontId="4" fillId="2" borderId="1" xfId="1" applyNumberFormat="1" applyFont="1" applyFill="1" applyBorder="1"/>
    <xf numFmtId="0" fontId="3" fillId="0" borderId="0" xfId="0" applyFont="1" applyAlignment="1">
      <alignment horizontal="left" indent="1"/>
    </xf>
    <xf numFmtId="9" fontId="3" fillId="0" borderId="0" xfId="2" applyFont="1"/>
    <xf numFmtId="164" fontId="4" fillId="2" borderId="3" xfId="2" applyNumberFormat="1" applyFont="1" applyFill="1" applyBorder="1"/>
    <xf numFmtId="0" fontId="3" fillId="0" borderId="0" xfId="0" applyFont="1"/>
    <xf numFmtId="164" fontId="3" fillId="0" borderId="0" xfId="2" applyNumberFormat="1" applyFont="1" applyFill="1" applyBorder="1"/>
    <xf numFmtId="164" fontId="4" fillId="0" borderId="0" xfId="2" applyNumberFormat="1" applyFont="1" applyFill="1" applyBorder="1"/>
    <xf numFmtId="9" fontId="4" fillId="0" borderId="0" xfId="2" applyFont="1" applyFill="1" applyBorder="1"/>
    <xf numFmtId="164" fontId="4" fillId="0" borderId="1" xfId="1" applyNumberFormat="1" applyFont="1" applyFill="1" applyBorder="1"/>
    <xf numFmtId="164" fontId="4" fillId="0" borderId="0" xfId="2" applyNumberFormat="1" applyFont="1"/>
    <xf numFmtId="0" fontId="9" fillId="0" borderId="0" xfId="0" applyFont="1" applyAlignment="1">
      <alignment wrapText="1"/>
    </xf>
    <xf numFmtId="164" fontId="3" fillId="0" borderId="0" xfId="2" applyNumberFormat="1" applyFont="1" applyAlignment="1"/>
    <xf numFmtId="9" fontId="3" fillId="0" borderId="0" xfId="2" applyFont="1" applyAlignment="1"/>
    <xf numFmtId="164" fontId="3" fillId="2" borderId="3" xfId="2" applyNumberFormat="1" applyFont="1" applyFill="1" applyBorder="1"/>
    <xf numFmtId="9" fontId="3" fillId="2" borderId="4" xfId="2" applyFont="1" applyFill="1" applyBorder="1"/>
    <xf numFmtId="9" fontId="3" fillId="0" borderId="0" xfId="2" applyFont="1" applyFill="1" applyBorder="1"/>
    <xf numFmtId="164" fontId="3" fillId="0" borderId="1" xfId="1" applyNumberFormat="1" applyFont="1" applyFill="1" applyBorder="1"/>
    <xf numFmtId="164" fontId="5" fillId="0" borderId="0" xfId="2" applyNumberFormat="1" applyFont="1" applyFill="1" applyBorder="1" applyAlignment="1">
      <alignment horizontal="center"/>
    </xf>
    <xf numFmtId="0" fontId="4" fillId="0" borderId="0" xfId="0" applyFont="1" applyAlignment="1">
      <alignment horizontal="left" wrapText="1" indent="2"/>
    </xf>
    <xf numFmtId="5" fontId="4" fillId="0" borderId="0" xfId="1" applyNumberFormat="1" applyFont="1" applyFill="1" applyBorder="1" applyAlignment="1">
      <alignment horizontal="right"/>
    </xf>
    <xf numFmtId="1" fontId="4" fillId="0" borderId="0" xfId="0" applyNumberFormat="1" applyFont="1" applyAlignment="1">
      <alignment horizontal="right" wrapText="1"/>
    </xf>
    <xf numFmtId="5" fontId="4" fillId="0" borderId="0" xfId="1" applyNumberFormat="1" applyFont="1" applyFill="1" applyBorder="1" applyAlignment="1"/>
    <xf numFmtId="1" fontId="4" fillId="0" borderId="0" xfId="2" applyNumberFormat="1" applyFont="1" applyFill="1" applyBorder="1" applyAlignment="1">
      <alignment horizontal="right"/>
    </xf>
    <xf numFmtId="0" fontId="4" fillId="0" borderId="0" xfId="0" applyFont="1" applyAlignment="1">
      <alignment horizontal="left" indent="2"/>
    </xf>
    <xf numFmtId="1" fontId="5" fillId="0" borderId="0" xfId="2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 wrapText="1"/>
    </xf>
    <xf numFmtId="164" fontId="4" fillId="0" borderId="0" xfId="2" applyNumberFormat="1" applyFont="1" applyFill="1" applyBorder="1" applyAlignment="1">
      <alignment horizontal="center"/>
    </xf>
    <xf numFmtId="3" fontId="4" fillId="0" borderId="0" xfId="2" applyNumberFormat="1" applyFont="1" applyFill="1" applyBorder="1" applyAlignment="1">
      <alignment horizontal="center"/>
    </xf>
    <xf numFmtId="0" fontId="3" fillId="0" borderId="3" xfId="0" applyFont="1" applyBorder="1"/>
    <xf numFmtId="164" fontId="3" fillId="0" borderId="3" xfId="2" applyNumberFormat="1" applyFont="1" applyFill="1" applyBorder="1"/>
    <xf numFmtId="9" fontId="3" fillId="0" borderId="3" xfId="2" applyFont="1" applyFill="1" applyBorder="1"/>
    <xf numFmtId="10" fontId="4" fillId="0" borderId="0" xfId="0" applyNumberFormat="1" applyFont="1"/>
    <xf numFmtId="9" fontId="4" fillId="0" borderId="0" xfId="2" applyFont="1" applyFill="1"/>
    <xf numFmtId="10" fontId="4" fillId="2" borderId="3" xfId="0" applyNumberFormat="1" applyFont="1" applyFill="1" applyBorder="1"/>
    <xf numFmtId="164" fontId="9" fillId="0" borderId="0" xfId="2" applyNumberFormat="1" applyFont="1"/>
    <xf numFmtId="9" fontId="9" fillId="0" borderId="4" xfId="2" applyFont="1" applyBorder="1"/>
    <xf numFmtId="0" fontId="3" fillId="2" borderId="3" xfId="0" applyFont="1" applyFill="1" applyBorder="1"/>
    <xf numFmtId="165" fontId="3" fillId="2" borderId="3" xfId="0" applyNumberFormat="1" applyFont="1" applyFill="1" applyBorder="1"/>
    <xf numFmtId="164" fontId="4" fillId="2" borderId="1" xfId="0" applyNumberFormat="1" applyFont="1" applyFill="1" applyBorder="1"/>
    <xf numFmtId="0" fontId="11" fillId="0" borderId="0" xfId="0" applyFont="1"/>
    <xf numFmtId="0" fontId="3" fillId="0" borderId="4" xfId="0" applyFont="1" applyBorder="1"/>
    <xf numFmtId="164" fontId="9" fillId="0" borderId="1" xfId="1" applyNumberFormat="1" applyFont="1" applyBorder="1" applyAlignment="1"/>
    <xf numFmtId="169" fontId="4" fillId="0" borderId="0" xfId="1" applyNumberFormat="1" applyFont="1" applyFill="1" applyBorder="1" applyAlignment="1"/>
    <xf numFmtId="164" fontId="9" fillId="0" borderId="1" xfId="1" applyNumberFormat="1" applyFont="1" applyFill="1" applyBorder="1"/>
    <xf numFmtId="0" fontId="3" fillId="2" borderId="0" xfId="0" applyFont="1" applyFill="1"/>
    <xf numFmtId="164" fontId="3" fillId="2" borderId="0" xfId="2" applyNumberFormat="1" applyFont="1" applyFill="1" applyBorder="1"/>
    <xf numFmtId="9" fontId="3" fillId="2" borderId="0" xfId="2" applyFont="1" applyFill="1" applyBorder="1"/>
    <xf numFmtId="9" fontId="6" fillId="2" borderId="1" xfId="2" applyFont="1" applyFill="1" applyBorder="1" applyAlignment="1">
      <alignment horizontal="right" wrapText="1"/>
    </xf>
    <xf numFmtId="164" fontId="9" fillId="0" borderId="1" xfId="1" applyNumberFormat="1" applyFont="1" applyBorder="1"/>
    <xf numFmtId="0" fontId="12" fillId="0" borderId="0" xfId="3" applyFont="1" applyAlignment="1">
      <alignment wrapText="1"/>
    </xf>
    <xf numFmtId="167" fontId="4" fillId="3" borderId="1" xfId="2" applyNumberFormat="1" applyFont="1" applyFill="1" applyBorder="1" applyAlignment="1">
      <alignment horizontal="center"/>
    </xf>
    <xf numFmtId="166" fontId="4" fillId="3" borderId="1" xfId="2" applyNumberFormat="1" applyFont="1" applyFill="1" applyBorder="1" applyAlignment="1">
      <alignment horizontal="center"/>
    </xf>
    <xf numFmtId="7" fontId="4" fillId="0" borderId="0" xfId="1" applyNumberFormat="1" applyFont="1" applyFill="1" applyBorder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2" fillId="0" borderId="0" xfId="3" applyAlignment="1">
      <alignment horizontal="left" indent="2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168088</xdr:colOff>
      <xdr:row>16</xdr:row>
      <xdr:rowOff>457573</xdr:rowOff>
    </xdr:from>
    <xdr:to>
      <xdr:col>18</xdr:col>
      <xdr:colOff>226154</xdr:colOff>
      <xdr:row>19</xdr:row>
      <xdr:rowOff>377234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5CA2E8-190A-2DA8-1E9A-B746EBA04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64412" y="3669926"/>
          <a:ext cx="3886742" cy="1124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sa.gov/travel/plan-book/per-diem-rates" TargetMode="External"/><Relationship Id="rId2" Type="http://schemas.openxmlformats.org/officeDocument/2006/relationships/hyperlink" Target="https://www.csueastbay.edu/budget/2022-2023-benefit-rates.pdf" TargetMode="External"/><Relationship Id="rId1" Type="http://schemas.openxmlformats.org/officeDocument/2006/relationships/hyperlink" Target="https://www.csueastbay.edu/hr/files/docs/campus-affiliation-request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"/>
  <sheetViews>
    <sheetView tabSelected="1" zoomScale="68" workbookViewId="0">
      <selection activeCell="G15" sqref="G15"/>
    </sheetView>
  </sheetViews>
  <sheetFormatPr defaultColWidth="11.42578125" defaultRowHeight="15.75"/>
  <cols>
    <col min="1" max="1" width="73.140625" style="2" customWidth="1"/>
    <col min="2" max="4" width="14.5703125" style="2" customWidth="1"/>
    <col min="5" max="5" width="14.5703125" style="31" customWidth="1"/>
    <col min="6" max="6" width="16.28515625" style="31" customWidth="1"/>
    <col min="7" max="12" width="19.42578125" style="1" customWidth="1"/>
    <col min="13" max="16384" width="11.42578125" style="2"/>
  </cols>
  <sheetData>
    <row r="1" spans="1:12">
      <c r="A1" s="42" t="s">
        <v>47</v>
      </c>
      <c r="B1" s="42" t="s">
        <v>52</v>
      </c>
      <c r="C1" s="42"/>
      <c r="E1" s="42"/>
      <c r="F1" s="42"/>
      <c r="L1" s="1" t="s">
        <v>72</v>
      </c>
    </row>
    <row r="2" spans="1:12">
      <c r="A2" s="42" t="s">
        <v>35</v>
      </c>
      <c r="B2" s="42" t="s">
        <v>36</v>
      </c>
      <c r="C2" s="42"/>
      <c r="E2" s="42"/>
      <c r="F2" s="42"/>
    </row>
    <row r="3" spans="1:12">
      <c r="A3" s="79" t="s">
        <v>48</v>
      </c>
      <c r="B3" s="42" t="s">
        <v>55</v>
      </c>
      <c r="C3" s="42"/>
      <c r="D3" s="42"/>
      <c r="E3" s="42"/>
      <c r="F3" s="42"/>
      <c r="G3" s="3" t="s">
        <v>32</v>
      </c>
      <c r="H3" s="3" t="s">
        <v>33</v>
      </c>
      <c r="I3" s="3" t="s">
        <v>34</v>
      </c>
      <c r="J3" s="3" t="s">
        <v>54</v>
      </c>
      <c r="K3" s="3" t="s">
        <v>69</v>
      </c>
      <c r="L3" s="3" t="s">
        <v>4</v>
      </c>
    </row>
    <row r="4" spans="1:12" ht="10.5" customHeight="1">
      <c r="A4" s="4"/>
      <c r="B4" s="5"/>
      <c r="C4" s="5"/>
      <c r="D4" s="5"/>
      <c r="E4" s="6"/>
      <c r="F4" s="6"/>
      <c r="G4" s="86"/>
      <c r="H4" s="86"/>
      <c r="I4" s="86"/>
      <c r="J4" s="86"/>
      <c r="K4" s="86"/>
      <c r="L4" s="86"/>
    </row>
    <row r="5" spans="1:12">
      <c r="A5" s="7" t="s">
        <v>71</v>
      </c>
      <c r="B5" s="8" t="s">
        <v>8</v>
      </c>
      <c r="C5" s="8" t="s">
        <v>66</v>
      </c>
      <c r="D5" s="9" t="s">
        <v>1</v>
      </c>
      <c r="E5" s="2" t="s">
        <v>62</v>
      </c>
      <c r="F5" s="2" t="s">
        <v>65</v>
      </c>
      <c r="G5" s="10"/>
      <c r="H5" s="10"/>
      <c r="I5" s="10"/>
      <c r="J5" s="10"/>
      <c r="K5" s="10"/>
      <c r="L5" s="10"/>
    </row>
    <row r="6" spans="1:12">
      <c r="A6" s="11" t="s">
        <v>67</v>
      </c>
      <c r="B6" s="12"/>
      <c r="C6" s="12">
        <f>B6/170</f>
        <v>0</v>
      </c>
      <c r="D6" s="13">
        <f>E6/30</f>
        <v>0</v>
      </c>
      <c r="E6" s="89"/>
      <c r="F6" s="15"/>
      <c r="G6" s="16">
        <f>B6*D6</f>
        <v>0</v>
      </c>
      <c r="H6" s="16">
        <f>G6*1.05</f>
        <v>0</v>
      </c>
      <c r="I6" s="16">
        <f t="shared" ref="I6:K6" si="0">H6*1.05</f>
        <v>0</v>
      </c>
      <c r="J6" s="16">
        <f t="shared" si="0"/>
        <v>0</v>
      </c>
      <c r="K6" s="16">
        <f t="shared" si="0"/>
        <v>0</v>
      </c>
      <c r="L6" s="16">
        <f>SUM(G6:K6)</f>
        <v>0</v>
      </c>
    </row>
    <row r="7" spans="1:12">
      <c r="A7" s="11" t="s">
        <v>63</v>
      </c>
      <c r="B7" s="12">
        <f>B6</f>
        <v>0</v>
      </c>
      <c r="C7" s="12">
        <f>B7/170</f>
        <v>0</v>
      </c>
      <c r="D7" s="13"/>
      <c r="E7" s="14"/>
      <c r="F7" s="90"/>
      <c r="G7" s="16">
        <f>C7*F7</f>
        <v>0</v>
      </c>
      <c r="H7" s="16">
        <f t="shared" ref="H7:K10" si="1">G7*1.05</f>
        <v>0</v>
      </c>
      <c r="I7" s="16">
        <f t="shared" si="1"/>
        <v>0</v>
      </c>
      <c r="J7" s="16">
        <f t="shared" si="1"/>
        <v>0</v>
      </c>
      <c r="K7" s="16">
        <f t="shared" si="1"/>
        <v>0</v>
      </c>
      <c r="L7" s="16">
        <f t="shared" ref="L7:L9" si="2">SUM(G7:K7)</f>
        <v>0</v>
      </c>
    </row>
    <row r="8" spans="1:12">
      <c r="A8" s="11" t="s">
        <v>68</v>
      </c>
      <c r="B8" s="12"/>
      <c r="C8" s="12">
        <f t="shared" ref="C8:C9" si="3">B8/170</f>
        <v>0</v>
      </c>
      <c r="D8" s="13">
        <f>E8/30</f>
        <v>0</v>
      </c>
      <c r="E8" s="90"/>
      <c r="F8" s="15"/>
      <c r="G8" s="16">
        <f>B8*D8</f>
        <v>0</v>
      </c>
      <c r="H8" s="16">
        <f t="shared" si="1"/>
        <v>0</v>
      </c>
      <c r="I8" s="16">
        <f t="shared" si="1"/>
        <v>0</v>
      </c>
      <c r="J8" s="16">
        <f t="shared" si="1"/>
        <v>0</v>
      </c>
      <c r="K8" s="16">
        <f t="shared" si="1"/>
        <v>0</v>
      </c>
      <c r="L8" s="16">
        <f t="shared" si="2"/>
        <v>0</v>
      </c>
    </row>
    <row r="9" spans="1:12">
      <c r="A9" s="11" t="s">
        <v>64</v>
      </c>
      <c r="B9" s="12">
        <f>B8</f>
        <v>0</v>
      </c>
      <c r="C9" s="12">
        <f t="shared" si="3"/>
        <v>0</v>
      </c>
      <c r="D9" s="13"/>
      <c r="E9" s="15"/>
      <c r="F9" s="90"/>
      <c r="G9" s="16">
        <f>C9*1.05*F9</f>
        <v>0</v>
      </c>
      <c r="H9" s="16">
        <f t="shared" si="1"/>
        <v>0</v>
      </c>
      <c r="I9" s="16">
        <f t="shared" si="1"/>
        <v>0</v>
      </c>
      <c r="J9" s="16">
        <f t="shared" si="1"/>
        <v>0</v>
      </c>
      <c r="K9" s="16">
        <f t="shared" si="1"/>
        <v>0</v>
      </c>
      <c r="L9" s="16">
        <f t="shared" si="2"/>
        <v>0</v>
      </c>
    </row>
    <row r="10" spans="1:12">
      <c r="A10" s="11" t="s">
        <v>53</v>
      </c>
      <c r="B10" s="12"/>
      <c r="C10" s="12"/>
      <c r="D10" s="13"/>
      <c r="E10" s="17"/>
      <c r="F10" s="17"/>
      <c r="G10" s="16">
        <f>B10*D10</f>
        <v>0</v>
      </c>
      <c r="H10" s="16">
        <f>G10*1.05</f>
        <v>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6">
        <f>SUM(G10:K10)</f>
        <v>0</v>
      </c>
    </row>
    <row r="11" spans="1:12">
      <c r="A11" s="11"/>
      <c r="B11" s="12"/>
      <c r="C11" s="12"/>
      <c r="D11" s="13"/>
      <c r="E11" s="17"/>
      <c r="F11" s="17"/>
      <c r="G11" s="16"/>
      <c r="H11" s="16"/>
      <c r="I11" s="16"/>
      <c r="J11" s="16"/>
      <c r="K11" s="16"/>
      <c r="L11" s="16"/>
    </row>
    <row r="12" spans="1:12">
      <c r="A12" s="11" t="s">
        <v>39</v>
      </c>
      <c r="B12" s="8" t="s">
        <v>8</v>
      </c>
      <c r="C12" s="8"/>
      <c r="D12" s="9" t="s">
        <v>1</v>
      </c>
      <c r="E12" s="17"/>
      <c r="F12" s="17"/>
      <c r="G12" s="16"/>
      <c r="H12" s="16"/>
      <c r="I12" s="16"/>
      <c r="J12" s="16"/>
      <c r="K12" s="16"/>
      <c r="L12" s="16"/>
    </row>
    <row r="13" spans="1:12">
      <c r="A13" s="11" t="s">
        <v>70</v>
      </c>
      <c r="B13" s="12"/>
      <c r="C13" s="12"/>
      <c r="D13" s="13"/>
      <c r="E13" s="17"/>
      <c r="F13" s="17"/>
      <c r="G13" s="16">
        <f>D13*B13</f>
        <v>0</v>
      </c>
      <c r="H13" s="16">
        <f>G13*1.05</f>
        <v>0</v>
      </c>
      <c r="I13" s="16">
        <f t="shared" ref="I13:K14" si="4">H13*1.05</f>
        <v>0</v>
      </c>
      <c r="J13" s="16">
        <f t="shared" si="4"/>
        <v>0</v>
      </c>
      <c r="K13" s="16">
        <f t="shared" si="4"/>
        <v>0</v>
      </c>
      <c r="L13" s="16">
        <f t="shared" ref="L13" si="5">SUM(G13:K13)</f>
        <v>0</v>
      </c>
    </row>
    <row r="14" spans="1:12">
      <c r="A14" s="11" t="s">
        <v>49</v>
      </c>
      <c r="B14" s="12"/>
      <c r="C14" s="12"/>
      <c r="D14" s="13"/>
      <c r="E14" s="17"/>
      <c r="F14" s="17"/>
      <c r="G14" s="16">
        <f>D14*B14</f>
        <v>0</v>
      </c>
      <c r="H14" s="16">
        <f>G14*1.05</f>
        <v>0</v>
      </c>
      <c r="I14" s="16">
        <f t="shared" si="4"/>
        <v>0</v>
      </c>
      <c r="J14" s="16">
        <f t="shared" si="4"/>
        <v>0</v>
      </c>
      <c r="K14" s="16">
        <f t="shared" si="4"/>
        <v>0</v>
      </c>
      <c r="L14" s="16">
        <f t="shared" ref="L14:L21" si="6">SUM(G14:K14)</f>
        <v>0</v>
      </c>
    </row>
    <row r="15" spans="1:12">
      <c r="A15" s="11" t="s">
        <v>50</v>
      </c>
      <c r="B15" s="12"/>
      <c r="C15" s="12"/>
      <c r="D15" s="13"/>
      <c r="E15" s="17"/>
      <c r="F15" s="17"/>
      <c r="G15" s="16">
        <f>D15*B15</f>
        <v>0</v>
      </c>
      <c r="H15" s="16">
        <f>G15*1.05</f>
        <v>0</v>
      </c>
      <c r="I15" s="16">
        <f t="shared" ref="I15:K15" si="7">H15*1.05</f>
        <v>0</v>
      </c>
      <c r="J15" s="16">
        <f t="shared" si="7"/>
        <v>0</v>
      </c>
      <c r="K15" s="16">
        <f t="shared" si="7"/>
        <v>0</v>
      </c>
      <c r="L15" s="16">
        <f t="shared" si="6"/>
        <v>0</v>
      </c>
    </row>
    <row r="16" spans="1:12">
      <c r="A16" s="11"/>
      <c r="B16" s="12"/>
      <c r="C16" s="12"/>
      <c r="D16" s="13"/>
      <c r="E16" s="17"/>
      <c r="F16" s="17"/>
      <c r="G16" s="16"/>
      <c r="H16" s="16"/>
      <c r="I16" s="16"/>
      <c r="J16" s="16"/>
      <c r="K16" s="16"/>
      <c r="L16" s="16"/>
    </row>
    <row r="17" spans="1:12" ht="47.25">
      <c r="A17" s="7" t="s">
        <v>60</v>
      </c>
      <c r="B17" s="18" t="s">
        <v>19</v>
      </c>
      <c r="C17" s="18"/>
      <c r="D17" s="8" t="s">
        <v>20</v>
      </c>
      <c r="E17" s="17"/>
      <c r="F17" s="17"/>
      <c r="G17" s="16"/>
      <c r="H17" s="16"/>
      <c r="I17" s="16"/>
      <c r="J17" s="16"/>
      <c r="K17" s="16"/>
      <c r="L17" s="16"/>
    </row>
    <row r="18" spans="1:12">
      <c r="A18" s="11" t="s">
        <v>73</v>
      </c>
      <c r="B18" s="18"/>
      <c r="C18" s="18"/>
      <c r="D18" s="8"/>
      <c r="E18" s="17"/>
      <c r="F18" s="17"/>
      <c r="G18" s="16">
        <f>B18*D18</f>
        <v>0</v>
      </c>
      <c r="H18" s="16">
        <f>B18*D18</f>
        <v>0</v>
      </c>
      <c r="I18" s="16">
        <f>B18*D18</f>
        <v>0</v>
      </c>
      <c r="J18" s="16">
        <f>B18*D18</f>
        <v>0</v>
      </c>
      <c r="K18" s="16">
        <f>B18*D18</f>
        <v>0</v>
      </c>
      <c r="L18" s="16">
        <f t="shared" si="6"/>
        <v>0</v>
      </c>
    </row>
    <row r="19" spans="1:12" ht="31.5">
      <c r="A19" s="11" t="s">
        <v>74</v>
      </c>
      <c r="B19" s="18"/>
      <c r="C19" s="18"/>
      <c r="D19" s="8"/>
      <c r="E19" s="17"/>
      <c r="F19" s="17"/>
      <c r="G19" s="16">
        <f>B19*D19</f>
        <v>0</v>
      </c>
      <c r="H19" s="16">
        <f t="shared" ref="H19:H20" si="8">B19*D19</f>
        <v>0</v>
      </c>
      <c r="I19" s="16">
        <f t="shared" ref="I19:I20" si="9">B19*D19</f>
        <v>0</v>
      </c>
      <c r="J19" s="16">
        <f t="shared" ref="J19:J20" si="10">B19*D19</f>
        <v>0</v>
      </c>
      <c r="K19" s="16">
        <f t="shared" ref="K19" si="11">B19*D19</f>
        <v>0</v>
      </c>
      <c r="L19" s="16">
        <f t="shared" si="6"/>
        <v>0</v>
      </c>
    </row>
    <row r="20" spans="1:12" ht="31.5">
      <c r="A20" s="11" t="s">
        <v>75</v>
      </c>
      <c r="B20" s="19"/>
      <c r="C20" s="19"/>
      <c r="D20" s="20"/>
      <c r="E20" s="17"/>
      <c r="F20" s="17"/>
      <c r="G20" s="16">
        <f>B20*D20</f>
        <v>0</v>
      </c>
      <c r="H20" s="16">
        <f t="shared" si="8"/>
        <v>0</v>
      </c>
      <c r="I20" s="16">
        <f t="shared" si="9"/>
        <v>0</v>
      </c>
      <c r="J20" s="16">
        <f t="shared" si="10"/>
        <v>0</v>
      </c>
      <c r="K20" s="16">
        <f>B20*D20</f>
        <v>0</v>
      </c>
      <c r="L20" s="16">
        <f>SUM(G20:K20)</f>
        <v>0</v>
      </c>
    </row>
    <row r="21" spans="1:12">
      <c r="A21" s="21"/>
      <c r="B21" s="12"/>
      <c r="C21" s="12"/>
      <c r="D21" s="22"/>
      <c r="E21" s="17"/>
      <c r="F21" s="17"/>
      <c r="G21" s="16"/>
      <c r="H21" s="16"/>
      <c r="I21" s="16"/>
      <c r="J21" s="16"/>
      <c r="K21" s="16"/>
      <c r="L21" s="16">
        <f t="shared" si="6"/>
        <v>0</v>
      </c>
    </row>
    <row r="22" spans="1:12">
      <c r="A22" s="23" t="s">
        <v>2</v>
      </c>
      <c r="B22" s="24"/>
      <c r="C22" s="24"/>
      <c r="D22" s="24"/>
      <c r="E22" s="25"/>
      <c r="F22" s="25"/>
      <c r="G22" s="87">
        <f>SUM(G6:G21)</f>
        <v>0</v>
      </c>
      <c r="H22" s="87">
        <f t="shared" ref="H22:J22" si="12">SUM(H6:H21)</f>
        <v>0</v>
      </c>
      <c r="I22" s="87">
        <f t="shared" si="12"/>
        <v>0</v>
      </c>
      <c r="J22" s="87">
        <f t="shared" si="12"/>
        <v>0</v>
      </c>
      <c r="K22" s="87">
        <f>SUM(K6:K21)</f>
        <v>0</v>
      </c>
      <c r="L22" s="87">
        <f>SUM(G22:K22)</f>
        <v>0</v>
      </c>
    </row>
    <row r="23" spans="1:12">
      <c r="A23" s="26"/>
      <c r="B23" s="27"/>
      <c r="C23" s="27"/>
      <c r="D23" s="27"/>
      <c r="E23" s="28"/>
      <c r="F23" s="28"/>
      <c r="G23" s="29"/>
      <c r="H23" s="29"/>
      <c r="I23" s="29"/>
      <c r="J23" s="29"/>
      <c r="K23" s="29"/>
      <c r="L23" s="29"/>
    </row>
    <row r="24" spans="1:12" ht="31.5">
      <c r="A24" s="88" t="s">
        <v>56</v>
      </c>
      <c r="B24" s="30" t="s">
        <v>9</v>
      </c>
      <c r="C24" s="30"/>
      <c r="D24" s="32" t="s">
        <v>37</v>
      </c>
      <c r="E24" s="31" t="s">
        <v>28</v>
      </c>
      <c r="G24" s="16"/>
      <c r="H24" s="16"/>
      <c r="I24" s="16"/>
      <c r="J24" s="16"/>
      <c r="K24" s="16"/>
      <c r="L24" s="16"/>
    </row>
    <row r="25" spans="1:12">
      <c r="A25" s="32" t="str">
        <f>A6</f>
        <v>Principal Investigator, AY Effort</v>
      </c>
      <c r="B25" s="33">
        <v>0.51380000000000003</v>
      </c>
      <c r="C25" s="33"/>
      <c r="D25" s="33">
        <v>1.4500000000000001E-2</v>
      </c>
      <c r="F25" s="34"/>
      <c r="G25" s="16">
        <f>$B$25*G6</f>
        <v>0</v>
      </c>
      <c r="H25" s="16">
        <f>$B$25*H6</f>
        <v>0</v>
      </c>
      <c r="I25" s="16">
        <f t="shared" ref="I25:K25" si="13">$B$25*I6</f>
        <v>0</v>
      </c>
      <c r="J25" s="16">
        <f t="shared" si="13"/>
        <v>0</v>
      </c>
      <c r="K25" s="16">
        <f t="shared" si="13"/>
        <v>0</v>
      </c>
      <c r="L25" s="16">
        <f>SUM(G25:K25)</f>
        <v>0</v>
      </c>
    </row>
    <row r="26" spans="1:12">
      <c r="A26" s="32" t="str">
        <f>A7</f>
        <v>PI Summer</v>
      </c>
      <c r="B26" s="33"/>
      <c r="C26" s="33"/>
      <c r="D26" s="33"/>
      <c r="E26" s="33">
        <v>1.4500000000000001E-2</v>
      </c>
      <c r="F26" s="34"/>
      <c r="G26" s="16">
        <f>$E$26*G7</f>
        <v>0</v>
      </c>
      <c r="H26" s="16">
        <f t="shared" ref="H26:J26" si="14">$E$26*H7</f>
        <v>0</v>
      </c>
      <c r="I26" s="16">
        <f t="shared" si="14"/>
        <v>0</v>
      </c>
      <c r="J26" s="16">
        <f t="shared" si="14"/>
        <v>0</v>
      </c>
      <c r="K26" s="16">
        <f>$E$26*K7</f>
        <v>0</v>
      </c>
      <c r="L26" s="16">
        <f t="shared" ref="L26:L30" si="15">SUM(G26:K26)</f>
        <v>0</v>
      </c>
    </row>
    <row r="27" spans="1:12">
      <c r="A27" s="32" t="str">
        <f>A8</f>
        <v>Co-Principal Investigator, AY Effort</v>
      </c>
      <c r="B27" s="33">
        <v>0.51380000000000003</v>
      </c>
      <c r="C27" s="33"/>
      <c r="D27" s="33">
        <v>1.4500000000000001E-2</v>
      </c>
      <c r="G27" s="16">
        <f>$B$27*G8</f>
        <v>0</v>
      </c>
      <c r="H27" s="16">
        <f t="shared" ref="H27:J27" si="16">$B$27*H8</f>
        <v>0</v>
      </c>
      <c r="I27" s="16">
        <f t="shared" si="16"/>
        <v>0</v>
      </c>
      <c r="J27" s="16">
        <f t="shared" si="16"/>
        <v>0</v>
      </c>
      <c r="K27" s="16">
        <f>$B$27*K8</f>
        <v>0</v>
      </c>
      <c r="L27" s="16">
        <f t="shared" si="15"/>
        <v>0</v>
      </c>
    </row>
    <row r="28" spans="1:12">
      <c r="A28" s="32" t="str">
        <f>A9</f>
        <v>Co-PI Summer</v>
      </c>
      <c r="B28" s="33"/>
      <c r="C28" s="33"/>
      <c r="D28" s="33"/>
      <c r="E28" s="33">
        <v>1.4500000000000001E-2</v>
      </c>
      <c r="G28" s="16">
        <f>$E$28*G9</f>
        <v>0</v>
      </c>
      <c r="H28" s="16">
        <f t="shared" ref="H28:J28" si="17">$E$28*H9</f>
        <v>0</v>
      </c>
      <c r="I28" s="16">
        <f t="shared" si="17"/>
        <v>0</v>
      </c>
      <c r="J28" s="16">
        <f t="shared" si="17"/>
        <v>0</v>
      </c>
      <c r="K28" s="16">
        <f>$E$28*K9</f>
        <v>0</v>
      </c>
      <c r="L28" s="16">
        <f t="shared" si="15"/>
        <v>0</v>
      </c>
    </row>
    <row r="29" spans="1:12">
      <c r="A29" s="32" t="str">
        <f>A10</f>
        <v>Other Senior Personnel</v>
      </c>
      <c r="B29" s="33">
        <v>0.51380000000000003</v>
      </c>
      <c r="C29" s="33"/>
      <c r="D29" s="33">
        <v>1.4500000000000001E-2</v>
      </c>
      <c r="E29" s="33">
        <v>1.4500000000000001E-2</v>
      </c>
      <c r="G29" s="16">
        <f>$B$29*G10</f>
        <v>0</v>
      </c>
      <c r="H29" s="16">
        <f t="shared" ref="H29:J29" si="18">$B$29*H10</f>
        <v>0</v>
      </c>
      <c r="I29" s="16">
        <f t="shared" si="18"/>
        <v>0</v>
      </c>
      <c r="J29" s="16">
        <f t="shared" si="18"/>
        <v>0</v>
      </c>
      <c r="K29" s="16">
        <f>$B$29*K10</f>
        <v>0</v>
      </c>
      <c r="L29" s="16">
        <f t="shared" si="15"/>
        <v>0</v>
      </c>
    </row>
    <row r="30" spans="1:12">
      <c r="A30" s="32" t="str">
        <f>A13</f>
        <v>Program Director</v>
      </c>
      <c r="B30" s="33">
        <v>0.51390000000000002</v>
      </c>
      <c r="C30" s="33"/>
      <c r="D30" s="33"/>
      <c r="E30" s="33"/>
      <c r="G30" s="16">
        <f>$B$30*G13</f>
        <v>0</v>
      </c>
      <c r="H30" s="16">
        <f t="shared" ref="H30:J30" si="19">$B$30*H13</f>
        <v>0</v>
      </c>
      <c r="I30" s="16">
        <f t="shared" si="19"/>
        <v>0</v>
      </c>
      <c r="J30" s="16">
        <f t="shared" si="19"/>
        <v>0</v>
      </c>
      <c r="K30" s="16">
        <f>$B$30*K13</f>
        <v>0</v>
      </c>
      <c r="L30" s="16">
        <f t="shared" si="15"/>
        <v>0</v>
      </c>
    </row>
    <row r="31" spans="1:12">
      <c r="A31" s="32" t="str">
        <f>A14</f>
        <v>Program Coordinator</v>
      </c>
      <c r="B31" s="33">
        <v>0.56689999999999996</v>
      </c>
      <c r="C31" s="33"/>
      <c r="D31" s="33"/>
      <c r="E31" s="33"/>
      <c r="G31" s="16">
        <f>$B$31*G14</f>
        <v>0</v>
      </c>
      <c r="H31" s="16">
        <f>$B$31*H14</f>
        <v>0</v>
      </c>
      <c r="I31" s="16">
        <f>$B$31*I14</f>
        <v>0</v>
      </c>
      <c r="J31" s="16">
        <f>$B$31*J14</f>
        <v>0</v>
      </c>
      <c r="K31" s="16">
        <f>$B$31*K14</f>
        <v>0</v>
      </c>
      <c r="L31" s="16">
        <f t="shared" ref="L31:L32" si="20">SUM(G31:K31)</f>
        <v>0</v>
      </c>
    </row>
    <row r="32" spans="1:12">
      <c r="A32" s="32" t="str">
        <f>A15</f>
        <v>Program Admin Assistant</v>
      </c>
      <c r="B32" s="33">
        <v>0.63480000000000003</v>
      </c>
      <c r="C32" s="33"/>
      <c r="D32" s="33"/>
      <c r="E32" s="33"/>
      <c r="G32" s="16">
        <f>$B$32*G15</f>
        <v>0</v>
      </c>
      <c r="H32" s="16">
        <f>$B$32*H15</f>
        <v>0</v>
      </c>
      <c r="I32" s="16">
        <f>$B$32*I15</f>
        <v>0</v>
      </c>
      <c r="J32" s="16">
        <f>$B$32*J15</f>
        <v>0</v>
      </c>
      <c r="K32" s="16">
        <f>$B$32*K15</f>
        <v>0</v>
      </c>
      <c r="L32" s="16">
        <f t="shared" si="20"/>
        <v>0</v>
      </c>
    </row>
    <row r="33" spans="1:12">
      <c r="A33" s="32" t="str">
        <f>A18</f>
        <v>Student Assistant I (data entry, filing, receptionist duties, etc); $16.00-$19/hr</v>
      </c>
      <c r="B33" s="33">
        <v>1.4500000000000001E-2</v>
      </c>
      <c r="C33" s="33"/>
      <c r="D33" s="33"/>
      <c r="E33" s="33"/>
      <c r="G33" s="16">
        <f>$B$33*G18</f>
        <v>0</v>
      </c>
      <c r="H33" s="16">
        <f>$B$33*H18</f>
        <v>0</v>
      </c>
      <c r="I33" s="16">
        <f>$B$33*I18</f>
        <v>0</v>
      </c>
      <c r="J33" s="16">
        <f>$B$33*J18</f>
        <v>0</v>
      </c>
      <c r="K33" s="16">
        <f>$B$33*K18</f>
        <v>0</v>
      </c>
      <c r="L33" s="16">
        <f>SUM(G33:K33)</f>
        <v>0</v>
      </c>
    </row>
    <row r="34" spans="1:12" ht="31.5">
      <c r="A34" s="32" t="str">
        <f>A19</f>
        <v>Student Assistant II (accounting, clerical, research/lab assist, etc);  $17.00-$21.50/hr</v>
      </c>
      <c r="B34" s="33">
        <v>1.4500000000000001E-2</v>
      </c>
      <c r="C34" s="33"/>
      <c r="D34" s="33"/>
      <c r="E34" s="33"/>
      <c r="G34" s="16">
        <f>$B$34*G19</f>
        <v>0</v>
      </c>
      <c r="H34" s="16">
        <f>$B$34*H19</f>
        <v>0</v>
      </c>
      <c r="I34" s="16">
        <f>$B$34*I19</f>
        <v>0</v>
      </c>
      <c r="J34" s="16">
        <f>$B$34*J19</f>
        <v>0</v>
      </c>
      <c r="K34" s="16">
        <f>$B$34*K19</f>
        <v>0</v>
      </c>
      <c r="L34" s="16">
        <f>SUM(G34:K34)</f>
        <v>0</v>
      </c>
    </row>
    <row r="35" spans="1:12" ht="31.5">
      <c r="A35" s="32" t="str">
        <f>A20</f>
        <v>Student Assistant III (Advanced-level research project leader; computer analyst/programmer; etc);  $18.00-$24/hr</v>
      </c>
      <c r="B35" s="33">
        <v>1.4500000000000001E-2</v>
      </c>
      <c r="C35" s="33"/>
      <c r="D35" s="33"/>
      <c r="G35" s="16">
        <f>$B$35*G20</f>
        <v>0</v>
      </c>
      <c r="H35" s="16">
        <f>$B$35*H20</f>
        <v>0</v>
      </c>
      <c r="I35" s="16">
        <f>$B$35*I20</f>
        <v>0</v>
      </c>
      <c r="J35" s="16">
        <f>$B$35*J20</f>
        <v>0</v>
      </c>
      <c r="K35" s="16">
        <f>$B$35*K20</f>
        <v>0</v>
      </c>
      <c r="L35" s="16">
        <f>SUM(G35:K35)</f>
        <v>0</v>
      </c>
    </row>
    <row r="36" spans="1:12">
      <c r="A36" s="32"/>
      <c r="B36" s="33"/>
      <c r="C36" s="33"/>
      <c r="D36" s="33"/>
      <c r="G36" s="16"/>
      <c r="H36" s="16"/>
      <c r="I36" s="16"/>
      <c r="J36" s="16"/>
      <c r="K36" s="16"/>
      <c r="L36" s="16"/>
    </row>
    <row r="37" spans="1:12">
      <c r="A37" s="23" t="s">
        <v>0</v>
      </c>
      <c r="B37" s="35"/>
      <c r="C37" s="35"/>
      <c r="D37" s="35"/>
      <c r="E37" s="36"/>
      <c r="F37" s="36"/>
      <c r="G37" s="87">
        <f>SUM(G25:G35)</f>
        <v>0</v>
      </c>
      <c r="H37" s="87">
        <f t="shared" ref="H37:J37" si="21">SUM(H25:H35)</f>
        <v>0</v>
      </c>
      <c r="I37" s="87">
        <f t="shared" si="21"/>
        <v>0</v>
      </c>
      <c r="J37" s="87">
        <f t="shared" si="21"/>
        <v>0</v>
      </c>
      <c r="K37" s="87">
        <f>SUM(K25:K35)</f>
        <v>0</v>
      </c>
      <c r="L37" s="87">
        <f>SUM(G37:K37)</f>
        <v>0</v>
      </c>
    </row>
    <row r="38" spans="1:12">
      <c r="A38" s="4"/>
      <c r="B38" s="37"/>
      <c r="C38" s="37"/>
      <c r="D38" s="37"/>
      <c r="E38" s="37"/>
      <c r="F38" s="37"/>
      <c r="G38" s="38"/>
      <c r="H38" s="38"/>
      <c r="I38" s="38"/>
      <c r="J38" s="38"/>
      <c r="K38" s="38"/>
      <c r="L38" s="38"/>
    </row>
    <row r="39" spans="1:12">
      <c r="A39" s="39" t="s">
        <v>5</v>
      </c>
      <c r="B39" s="40"/>
      <c r="C39" s="40"/>
      <c r="D39" s="40"/>
      <c r="E39" s="40"/>
      <c r="F39" s="40"/>
      <c r="G39" s="87">
        <f>G22+G37</f>
        <v>0</v>
      </c>
      <c r="H39" s="87">
        <f t="shared" ref="H39:K39" si="22">H22+H37</f>
        <v>0</v>
      </c>
      <c r="I39" s="87">
        <f t="shared" si="22"/>
        <v>0</v>
      </c>
      <c r="J39" s="87">
        <f t="shared" si="22"/>
        <v>0</v>
      </c>
      <c r="K39" s="87">
        <f t="shared" si="22"/>
        <v>0</v>
      </c>
      <c r="L39" s="87">
        <f>SUM(G39:K39)</f>
        <v>0</v>
      </c>
    </row>
    <row r="40" spans="1:12">
      <c r="A40" s="4"/>
      <c r="B40" s="41"/>
      <c r="C40" s="41"/>
      <c r="D40" s="41"/>
      <c r="E40" s="37"/>
      <c r="F40" s="37"/>
      <c r="G40" s="38"/>
      <c r="H40" s="38"/>
      <c r="I40" s="38"/>
      <c r="J40" s="38"/>
      <c r="K40" s="38"/>
      <c r="L40" s="38"/>
    </row>
    <row r="41" spans="1:12">
      <c r="A41" s="42" t="s">
        <v>57</v>
      </c>
      <c r="B41" s="44" t="s">
        <v>30</v>
      </c>
      <c r="C41" s="44"/>
      <c r="D41" s="45" t="s">
        <v>31</v>
      </c>
      <c r="E41" s="2"/>
      <c r="F41" s="45"/>
      <c r="G41" s="46"/>
      <c r="H41" s="46"/>
      <c r="I41" s="46"/>
      <c r="J41" s="46"/>
      <c r="K41" s="46"/>
      <c r="L41" s="46"/>
    </row>
    <row r="42" spans="1:12">
      <c r="A42" s="11"/>
      <c r="B42" s="47"/>
      <c r="C42" s="47"/>
      <c r="D42" s="47"/>
      <c r="G42" s="16">
        <f>B42*D42</f>
        <v>0</v>
      </c>
      <c r="H42" s="16">
        <v>0</v>
      </c>
      <c r="I42" s="16">
        <v>0</v>
      </c>
      <c r="J42" s="16">
        <v>0</v>
      </c>
      <c r="K42" s="16">
        <v>0</v>
      </c>
      <c r="L42" s="16">
        <f>SUM(G42:K42)</f>
        <v>0</v>
      </c>
    </row>
    <row r="43" spans="1:12">
      <c r="A43" s="11"/>
      <c r="B43" s="47"/>
      <c r="C43" s="47"/>
      <c r="D43" s="47"/>
      <c r="G43" s="16"/>
      <c r="H43" s="16"/>
      <c r="I43" s="16"/>
      <c r="J43" s="16"/>
      <c r="K43" s="16"/>
      <c r="L43" s="16">
        <f>SUM(G43:K43)</f>
        <v>0</v>
      </c>
    </row>
    <row r="44" spans="1:12">
      <c r="B44" s="47"/>
      <c r="C44" s="47"/>
      <c r="D44" s="47"/>
      <c r="G44" s="16"/>
      <c r="H44" s="16"/>
      <c r="I44" s="16"/>
      <c r="J44" s="16"/>
      <c r="K44" s="16"/>
      <c r="L44" s="16">
        <f>SUM(G44:K44)</f>
        <v>0</v>
      </c>
    </row>
    <row r="45" spans="1:12">
      <c r="A45" s="48" t="s">
        <v>21</v>
      </c>
      <c r="B45" s="49"/>
      <c r="C45" s="49"/>
      <c r="D45" s="49"/>
      <c r="E45" s="50"/>
      <c r="F45" s="50"/>
      <c r="G45" s="80">
        <f>SUM(G42:G44)</f>
        <v>0</v>
      </c>
      <c r="H45" s="80">
        <f t="shared" ref="H45:J45" si="23">SUM(H42:H44)</f>
        <v>0</v>
      </c>
      <c r="I45" s="80">
        <f t="shared" si="23"/>
        <v>0</v>
      </c>
      <c r="J45" s="80">
        <f t="shared" si="23"/>
        <v>0</v>
      </c>
      <c r="K45" s="80">
        <f>SUM(K42:K44)</f>
        <v>0</v>
      </c>
      <c r="L45" s="80">
        <f>SUM(G45:K45)</f>
        <v>0</v>
      </c>
    </row>
    <row r="46" spans="1:12">
      <c r="A46" s="4"/>
      <c r="B46" s="41"/>
      <c r="C46" s="41"/>
      <c r="D46" s="41"/>
      <c r="E46" s="37"/>
      <c r="F46" s="37"/>
      <c r="G46" s="38"/>
      <c r="H46" s="38"/>
      <c r="I46" s="38"/>
      <c r="J46" s="38"/>
      <c r="K46" s="38"/>
      <c r="L46" s="38"/>
    </row>
    <row r="47" spans="1:12">
      <c r="A47" s="42" t="s">
        <v>61</v>
      </c>
      <c r="B47" s="44"/>
      <c r="C47" s="44"/>
      <c r="D47" s="45"/>
      <c r="E47" s="2"/>
      <c r="F47" s="45"/>
      <c r="G47" s="46"/>
      <c r="H47" s="46"/>
      <c r="I47" s="46"/>
      <c r="J47" s="46"/>
      <c r="K47" s="46"/>
      <c r="L47" s="46"/>
    </row>
    <row r="48" spans="1:12">
      <c r="A48" s="11"/>
      <c r="B48" s="47"/>
      <c r="C48" s="47"/>
      <c r="D48" s="47"/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f>SUM(G48:K48)</f>
        <v>0</v>
      </c>
    </row>
    <row r="49" spans="1:12">
      <c r="A49" s="11"/>
      <c r="B49" s="47"/>
      <c r="C49" s="47"/>
      <c r="D49" s="47"/>
      <c r="G49" s="16"/>
      <c r="H49" s="16"/>
      <c r="I49" s="16"/>
      <c r="J49" s="16"/>
      <c r="K49" s="16"/>
      <c r="L49" s="16">
        <f>SUM(G49:K49)</f>
        <v>0</v>
      </c>
    </row>
    <row r="50" spans="1:12">
      <c r="B50" s="47"/>
      <c r="C50" s="47"/>
      <c r="D50" s="47"/>
      <c r="G50" s="16"/>
      <c r="H50" s="16"/>
      <c r="I50" s="16"/>
      <c r="J50" s="16"/>
      <c r="K50" s="16"/>
      <c r="L50" s="16">
        <f>SUM(G50:K50)</f>
        <v>0</v>
      </c>
    </row>
    <row r="51" spans="1:12">
      <c r="A51" s="48" t="s">
        <v>59</v>
      </c>
      <c r="B51" s="49"/>
      <c r="C51" s="49"/>
      <c r="D51" s="49"/>
      <c r="E51" s="50"/>
      <c r="F51" s="50"/>
      <c r="G51" s="80">
        <f>SUM(G48:G50)</f>
        <v>0</v>
      </c>
      <c r="H51" s="80">
        <f t="shared" ref="H51:J51" si="24">SUM(H48:H50)</f>
        <v>0</v>
      </c>
      <c r="I51" s="80">
        <f t="shared" si="24"/>
        <v>0</v>
      </c>
      <c r="J51" s="80">
        <f t="shared" si="24"/>
        <v>0</v>
      </c>
      <c r="K51" s="80">
        <f>SUM(K48:K50)</f>
        <v>0</v>
      </c>
      <c r="L51" s="80">
        <f>SUM(G51:K51)</f>
        <v>0</v>
      </c>
    </row>
    <row r="52" spans="1:12">
      <c r="A52" s="26"/>
      <c r="B52" s="51"/>
      <c r="C52" s="51"/>
      <c r="D52" s="51"/>
      <c r="E52" s="28"/>
      <c r="F52" s="52"/>
      <c r="G52" s="29"/>
      <c r="H52" s="29"/>
      <c r="I52" s="29"/>
      <c r="J52" s="29"/>
      <c r="K52" s="29"/>
      <c r="L52" s="29"/>
    </row>
    <row r="53" spans="1:12">
      <c r="A53" s="42" t="s">
        <v>6</v>
      </c>
      <c r="B53" s="43"/>
      <c r="C53" s="43"/>
      <c r="D53" s="43"/>
      <c r="E53" s="53"/>
      <c r="F53" s="53"/>
      <c r="G53" s="54"/>
      <c r="H53" s="54"/>
      <c r="I53" s="54"/>
      <c r="J53" s="54"/>
      <c r="K53" s="54"/>
      <c r="L53" s="54"/>
    </row>
    <row r="54" spans="1:12">
      <c r="A54" s="11" t="s">
        <v>23</v>
      </c>
      <c r="B54" s="8" t="s">
        <v>16</v>
      </c>
      <c r="C54" s="8"/>
      <c r="D54" s="55" t="s">
        <v>10</v>
      </c>
      <c r="E54" s="55" t="s">
        <v>11</v>
      </c>
      <c r="F54" s="55" t="s">
        <v>24</v>
      </c>
      <c r="G54" s="54"/>
      <c r="H54" s="54"/>
      <c r="I54" s="54"/>
      <c r="J54" s="54"/>
      <c r="K54" s="54"/>
      <c r="L54" s="54"/>
    </row>
    <row r="55" spans="1:12">
      <c r="A55" s="56" t="s">
        <v>12</v>
      </c>
      <c r="B55" s="57">
        <v>600</v>
      </c>
      <c r="C55" s="57"/>
      <c r="D55" s="58">
        <v>0</v>
      </c>
      <c r="E55" s="58"/>
      <c r="F55" s="58">
        <v>0</v>
      </c>
      <c r="G55" s="46">
        <f>B55*D55*F55</f>
        <v>0</v>
      </c>
      <c r="H55" s="46">
        <f>G55*1.05</f>
        <v>0</v>
      </c>
      <c r="I55" s="46">
        <f>H55*1.05</f>
        <v>0</v>
      </c>
      <c r="J55" s="46">
        <f>I55*1.05</f>
        <v>0</v>
      </c>
      <c r="K55" s="46">
        <f>J55*1.05</f>
        <v>0</v>
      </c>
      <c r="L55" s="46">
        <f t="shared" ref="L55:L82" si="25">SUM(G55:K55)</f>
        <v>0</v>
      </c>
    </row>
    <row r="56" spans="1:12">
      <c r="A56" s="56" t="s">
        <v>14</v>
      </c>
      <c r="B56" s="59">
        <v>333</v>
      </c>
      <c r="C56" s="59"/>
      <c r="D56" s="58">
        <v>0</v>
      </c>
      <c r="E56" s="60">
        <v>0</v>
      </c>
      <c r="F56" s="58">
        <v>0</v>
      </c>
      <c r="G56" s="46">
        <f>B56*D56*E56*F56</f>
        <v>0</v>
      </c>
      <c r="H56" s="46">
        <f t="shared" ref="H56:K62" si="26">G56*1.05</f>
        <v>0</v>
      </c>
      <c r="I56" s="46">
        <f t="shared" si="26"/>
        <v>0</v>
      </c>
      <c r="J56" s="46">
        <f t="shared" si="26"/>
        <v>0</v>
      </c>
      <c r="K56" s="46">
        <f t="shared" si="26"/>
        <v>0</v>
      </c>
      <c r="L56" s="46">
        <f t="shared" si="25"/>
        <v>0</v>
      </c>
    </row>
    <row r="57" spans="1:12">
      <c r="A57" s="56" t="s">
        <v>15</v>
      </c>
      <c r="B57" s="59">
        <v>500</v>
      </c>
      <c r="C57" s="59"/>
      <c r="D57" s="58">
        <v>0</v>
      </c>
      <c r="E57" s="60"/>
      <c r="F57" s="58">
        <v>0</v>
      </c>
      <c r="G57" s="46">
        <f>B57*D57*F57</f>
        <v>0</v>
      </c>
      <c r="H57" s="46">
        <f t="shared" si="26"/>
        <v>0</v>
      </c>
      <c r="I57" s="46">
        <f t="shared" si="26"/>
        <v>0</v>
      </c>
      <c r="J57" s="46">
        <f t="shared" si="26"/>
        <v>0</v>
      </c>
      <c r="K57" s="46">
        <f t="shared" si="26"/>
        <v>0</v>
      </c>
      <c r="L57" s="46">
        <f t="shared" si="25"/>
        <v>0</v>
      </c>
    </row>
    <row r="58" spans="1:12">
      <c r="A58" s="56" t="s">
        <v>58</v>
      </c>
      <c r="B58" s="59">
        <v>80</v>
      </c>
      <c r="C58" s="59"/>
      <c r="D58" s="58">
        <v>0</v>
      </c>
      <c r="E58" s="60"/>
      <c r="F58" s="58">
        <v>0</v>
      </c>
      <c r="G58" s="46">
        <f>B58*D58*F58</f>
        <v>0</v>
      </c>
      <c r="H58" s="46">
        <f t="shared" si="26"/>
        <v>0</v>
      </c>
      <c r="I58" s="46">
        <f t="shared" si="26"/>
        <v>0</v>
      </c>
      <c r="J58" s="46">
        <f t="shared" si="26"/>
        <v>0</v>
      </c>
      <c r="K58" s="46">
        <f t="shared" si="26"/>
        <v>0</v>
      </c>
      <c r="L58" s="46">
        <f t="shared" si="25"/>
        <v>0</v>
      </c>
    </row>
    <row r="59" spans="1:12">
      <c r="A59" s="56" t="s">
        <v>13</v>
      </c>
      <c r="B59" s="59">
        <v>69</v>
      </c>
      <c r="C59" s="59"/>
      <c r="D59" s="58">
        <v>0</v>
      </c>
      <c r="E59" s="60">
        <v>0</v>
      </c>
      <c r="F59" s="58">
        <v>0</v>
      </c>
      <c r="G59" s="46">
        <f>B59*D59*E59*F59</f>
        <v>0</v>
      </c>
      <c r="H59" s="46">
        <f t="shared" si="26"/>
        <v>0</v>
      </c>
      <c r="I59" s="46">
        <f t="shared" si="26"/>
        <v>0</v>
      </c>
      <c r="J59" s="46">
        <f t="shared" si="26"/>
        <v>0</v>
      </c>
      <c r="K59" s="46">
        <f t="shared" si="26"/>
        <v>0</v>
      </c>
      <c r="L59" s="46">
        <f t="shared" si="25"/>
        <v>0</v>
      </c>
    </row>
    <row r="60" spans="1:12">
      <c r="A60" s="94" t="s">
        <v>76</v>
      </c>
      <c r="B60" s="59"/>
      <c r="C60" s="59"/>
      <c r="D60" s="62" t="s">
        <v>17</v>
      </c>
      <c r="E60" s="60"/>
      <c r="F60" s="60"/>
      <c r="G60" s="46"/>
      <c r="H60" s="46"/>
      <c r="I60" s="46"/>
      <c r="J60" s="46"/>
      <c r="K60" s="46"/>
      <c r="L60" s="46"/>
    </row>
    <row r="61" spans="1:12">
      <c r="A61" s="61"/>
      <c r="B61" s="59"/>
      <c r="C61" s="59"/>
      <c r="D61" s="62"/>
      <c r="E61" s="60"/>
      <c r="F61" s="60"/>
      <c r="G61" s="46"/>
      <c r="H61" s="46"/>
      <c r="I61" s="46"/>
      <c r="J61" s="46"/>
      <c r="K61" s="46"/>
      <c r="L61" s="46"/>
    </row>
    <row r="62" spans="1:12">
      <c r="A62" s="56" t="s">
        <v>25</v>
      </c>
      <c r="B62" s="91">
        <v>0.67</v>
      </c>
      <c r="C62" s="81"/>
      <c r="D62" s="60">
        <v>0</v>
      </c>
      <c r="E62" s="60"/>
      <c r="F62" s="60"/>
      <c r="G62" s="46">
        <f>B62*D62</f>
        <v>0</v>
      </c>
      <c r="H62" s="46">
        <f t="shared" si="26"/>
        <v>0</v>
      </c>
      <c r="I62" s="46">
        <f t="shared" si="26"/>
        <v>0</v>
      </c>
      <c r="J62" s="46">
        <f t="shared" si="26"/>
        <v>0</v>
      </c>
      <c r="K62" s="46">
        <f t="shared" si="26"/>
        <v>0</v>
      </c>
      <c r="L62" s="46">
        <f t="shared" si="25"/>
        <v>0</v>
      </c>
    </row>
    <row r="63" spans="1:12">
      <c r="A63" s="11"/>
      <c r="B63" s="43"/>
      <c r="C63" s="43"/>
      <c r="D63" s="43"/>
      <c r="E63" s="53"/>
      <c r="F63" s="53"/>
      <c r="G63" s="54"/>
      <c r="H63" s="54"/>
      <c r="I63" s="54"/>
      <c r="J63" s="54"/>
      <c r="K63" s="54"/>
      <c r="L63" s="54"/>
    </row>
    <row r="64" spans="1:12">
      <c r="A64" s="63" t="s">
        <v>7</v>
      </c>
      <c r="B64" s="47"/>
      <c r="C64" s="47"/>
      <c r="D64" s="47"/>
      <c r="G64" s="87">
        <f>SUM(G55:G62)</f>
        <v>0</v>
      </c>
      <c r="H64" s="87">
        <f>SUM(H55:H62)</f>
        <v>0</v>
      </c>
      <c r="I64" s="87">
        <f>SUM(I55:I62)</f>
        <v>0</v>
      </c>
      <c r="J64" s="87">
        <f>SUM(J55:J62)</f>
        <v>0</v>
      </c>
      <c r="K64" s="87">
        <f>SUM(K55:K62)</f>
        <v>0</v>
      </c>
      <c r="L64" s="87">
        <f t="shared" si="25"/>
        <v>0</v>
      </c>
    </row>
    <row r="65" spans="1:12">
      <c r="A65" s="26"/>
      <c r="B65" s="51"/>
      <c r="C65" s="51"/>
      <c r="D65" s="51"/>
      <c r="E65" s="28"/>
      <c r="F65" s="52"/>
      <c r="G65" s="29"/>
      <c r="H65" s="29"/>
      <c r="I65" s="29"/>
      <c r="J65" s="29"/>
      <c r="K65" s="29"/>
      <c r="L65" s="29"/>
    </row>
    <row r="66" spans="1:12">
      <c r="A66" s="42" t="s">
        <v>51</v>
      </c>
      <c r="B66" s="8" t="s">
        <v>16</v>
      </c>
      <c r="C66" s="8"/>
      <c r="D66" s="55" t="s">
        <v>10</v>
      </c>
      <c r="E66" s="53"/>
      <c r="F66" s="53"/>
      <c r="G66" s="54"/>
      <c r="H66" s="54"/>
      <c r="I66" s="54"/>
      <c r="J66" s="54"/>
      <c r="K66" s="54"/>
      <c r="L66" s="54"/>
    </row>
    <row r="67" spans="1:12">
      <c r="A67" s="42"/>
      <c r="B67" s="43"/>
      <c r="C67" s="43"/>
      <c r="D67" s="43"/>
      <c r="E67" s="53"/>
      <c r="F67" s="53"/>
      <c r="G67" s="54">
        <f>B67*D67</f>
        <v>0</v>
      </c>
      <c r="H67" s="54">
        <f>B67*D67</f>
        <v>0</v>
      </c>
      <c r="I67" s="54">
        <f>B67*D67</f>
        <v>0</v>
      </c>
      <c r="J67" s="54">
        <f>B67*D67</f>
        <v>0</v>
      </c>
      <c r="K67" s="54">
        <f>B67*D67</f>
        <v>0</v>
      </c>
      <c r="L67" s="46">
        <f>SUM(G67:K67)</f>
        <v>0</v>
      </c>
    </row>
    <row r="68" spans="1:12">
      <c r="A68" s="42"/>
      <c r="B68" s="43"/>
      <c r="C68" s="43"/>
      <c r="D68" s="43"/>
      <c r="E68" s="53"/>
      <c r="F68" s="53"/>
      <c r="G68" s="54"/>
      <c r="H68" s="54"/>
      <c r="I68" s="54"/>
      <c r="J68" s="54"/>
      <c r="K68" s="54"/>
      <c r="L68" s="46">
        <f t="shared" si="25"/>
        <v>0</v>
      </c>
    </row>
    <row r="69" spans="1:12">
      <c r="A69" s="42"/>
      <c r="B69" s="43"/>
      <c r="C69" s="43"/>
      <c r="D69" s="43"/>
      <c r="E69" s="53"/>
      <c r="F69" s="53"/>
      <c r="G69" s="54"/>
      <c r="H69" s="54"/>
      <c r="I69" s="54"/>
      <c r="J69" s="54"/>
      <c r="K69" s="54"/>
      <c r="L69" s="46">
        <f t="shared" si="25"/>
        <v>0</v>
      </c>
    </row>
    <row r="70" spans="1:12">
      <c r="A70" s="42"/>
      <c r="B70" s="43"/>
      <c r="C70" s="43"/>
      <c r="D70" s="43"/>
      <c r="E70" s="53"/>
      <c r="F70" s="53"/>
      <c r="G70" s="54"/>
      <c r="H70" s="54"/>
      <c r="I70" s="54"/>
      <c r="J70" s="54"/>
      <c r="K70" s="54"/>
      <c r="L70" s="46">
        <f>SUM(G70:K70)</f>
        <v>0</v>
      </c>
    </row>
    <row r="71" spans="1:12">
      <c r="A71" s="42"/>
      <c r="B71" s="43"/>
      <c r="C71" s="43"/>
      <c r="D71" s="43"/>
      <c r="E71" s="53"/>
      <c r="F71" s="53"/>
      <c r="G71" s="87">
        <f>SUM(G67:G70)</f>
        <v>0</v>
      </c>
      <c r="H71" s="87">
        <f t="shared" ref="H71:K71" si="27">SUM(H67:H70)</f>
        <v>0</v>
      </c>
      <c r="I71" s="87">
        <f>SUM(I67:I70)</f>
        <v>0</v>
      </c>
      <c r="J71" s="87">
        <f t="shared" si="27"/>
        <v>0</v>
      </c>
      <c r="K71" s="87">
        <f t="shared" si="27"/>
        <v>0</v>
      </c>
      <c r="L71" s="82">
        <f t="shared" si="25"/>
        <v>0</v>
      </c>
    </row>
    <row r="72" spans="1:12">
      <c r="A72" s="83"/>
      <c r="B72" s="84"/>
      <c r="C72" s="84"/>
      <c r="D72" s="84"/>
      <c r="E72" s="85"/>
      <c r="F72" s="85"/>
      <c r="G72" s="29"/>
      <c r="H72" s="29"/>
      <c r="I72" s="29"/>
      <c r="J72" s="29"/>
      <c r="K72" s="29"/>
      <c r="L72" s="29"/>
    </row>
    <row r="73" spans="1:12">
      <c r="A73" s="42" t="s">
        <v>3</v>
      </c>
      <c r="B73" s="44" t="s">
        <v>30</v>
      </c>
      <c r="C73" s="44"/>
      <c r="D73" s="45" t="s">
        <v>31</v>
      </c>
      <c r="E73" s="2"/>
      <c r="F73" s="53"/>
      <c r="G73" s="54"/>
      <c r="H73" s="54"/>
      <c r="I73" s="54"/>
      <c r="J73" s="54"/>
      <c r="K73" s="54"/>
      <c r="L73" s="54"/>
    </row>
    <row r="74" spans="1:12">
      <c r="A74" s="64" t="s">
        <v>26</v>
      </c>
      <c r="B74" s="65">
        <v>0</v>
      </c>
      <c r="C74" s="65"/>
      <c r="D74" s="66">
        <v>0</v>
      </c>
      <c r="E74" s="2"/>
      <c r="F74" s="2"/>
      <c r="G74" s="46">
        <f>B74*D74</f>
        <v>0</v>
      </c>
      <c r="H74" s="54">
        <f>B74*D74</f>
        <v>0</v>
      </c>
      <c r="I74" s="54">
        <f>B74*D74</f>
        <v>0</v>
      </c>
      <c r="J74" s="54">
        <f>B74*D74</f>
        <v>0</v>
      </c>
      <c r="K74" s="54">
        <f>B74*D74</f>
        <v>0</v>
      </c>
      <c r="L74" s="46">
        <f>SUM(G74:K74)</f>
        <v>0</v>
      </c>
    </row>
    <row r="75" spans="1:12">
      <c r="A75" s="64"/>
      <c r="B75" s="8"/>
      <c r="C75" s="8"/>
      <c r="D75" s="55"/>
      <c r="E75" s="55"/>
      <c r="F75" s="55"/>
      <c r="G75" s="46"/>
      <c r="H75" s="46"/>
      <c r="I75" s="46"/>
      <c r="J75" s="46"/>
      <c r="K75" s="46"/>
      <c r="L75" s="46">
        <f t="shared" si="25"/>
        <v>0</v>
      </c>
    </row>
    <row r="76" spans="1:12">
      <c r="A76" s="64"/>
      <c r="B76" s="8"/>
      <c r="C76" s="8"/>
      <c r="D76" s="55"/>
      <c r="E76" s="55"/>
      <c r="F76" s="55"/>
      <c r="G76" s="46"/>
      <c r="H76" s="46"/>
      <c r="I76" s="46"/>
      <c r="J76" s="46"/>
      <c r="K76" s="46"/>
      <c r="L76" s="46">
        <f t="shared" si="25"/>
        <v>0</v>
      </c>
    </row>
    <row r="77" spans="1:12">
      <c r="A77" s="64"/>
      <c r="B77" s="8"/>
      <c r="C77" s="8"/>
      <c r="D77" s="55"/>
      <c r="E77" s="55"/>
      <c r="F77" s="55"/>
      <c r="G77" s="46"/>
      <c r="H77" s="46"/>
      <c r="I77" s="46"/>
      <c r="J77" s="46"/>
      <c r="K77" s="46"/>
      <c r="L77" s="46">
        <f t="shared" si="25"/>
        <v>0</v>
      </c>
    </row>
    <row r="78" spans="1:12">
      <c r="A78" s="63" t="s">
        <v>22</v>
      </c>
      <c r="B78" s="47"/>
      <c r="C78" s="47"/>
      <c r="D78" s="47"/>
      <c r="G78" s="87">
        <f>SUM(G74:G77)</f>
        <v>0</v>
      </c>
      <c r="H78" s="87">
        <f>SUM(H74:H77)</f>
        <v>0</v>
      </c>
      <c r="I78" s="87">
        <f>SUM(I74:I77)</f>
        <v>0</v>
      </c>
      <c r="J78" s="87">
        <f>SUM(J74:J77)</f>
        <v>0</v>
      </c>
      <c r="K78" s="87">
        <f>SUM(K74:K77)</f>
        <v>0</v>
      </c>
      <c r="L78" s="87">
        <f t="shared" si="25"/>
        <v>0</v>
      </c>
    </row>
    <row r="79" spans="1:12">
      <c r="A79" s="26"/>
      <c r="B79" s="41"/>
      <c r="C79" s="41"/>
      <c r="D79" s="41"/>
      <c r="E79" s="37"/>
      <c r="F79" s="37"/>
      <c r="G79" s="29"/>
      <c r="H79" s="29"/>
      <c r="I79" s="29"/>
      <c r="J79" s="29"/>
      <c r="K79" s="29"/>
      <c r="L79" s="29"/>
    </row>
    <row r="80" spans="1:12">
      <c r="A80" s="67" t="s">
        <v>18</v>
      </c>
      <c r="B80" s="68"/>
      <c r="C80" s="68"/>
      <c r="D80" s="68"/>
      <c r="E80" s="69"/>
      <c r="F80" s="69"/>
      <c r="G80" s="54">
        <f>G39+G45+G51+G64+G71+G78</f>
        <v>0</v>
      </c>
      <c r="H80" s="54">
        <f t="shared" ref="H80:K80" si="28">H39+H45+H51+H64+H71+H78</f>
        <v>0</v>
      </c>
      <c r="I80" s="54">
        <f t="shared" si="28"/>
        <v>0</v>
      </c>
      <c r="J80" s="54">
        <f t="shared" si="28"/>
        <v>0</v>
      </c>
      <c r="K80" s="54">
        <f t="shared" si="28"/>
        <v>0</v>
      </c>
      <c r="L80" s="54">
        <f t="shared" si="25"/>
        <v>0</v>
      </c>
    </row>
    <row r="81" spans="1:12">
      <c r="A81" s="42" t="s">
        <v>29</v>
      </c>
      <c r="B81" s="43"/>
      <c r="C81" s="43"/>
      <c r="D81" s="43"/>
      <c r="E81" s="53"/>
      <c r="F81" s="53"/>
      <c r="G81" s="54">
        <f>G80-G51-G71</f>
        <v>0</v>
      </c>
      <c r="H81" s="54">
        <f t="shared" ref="H81:K81" si="29">H80-H51-H71</f>
        <v>0</v>
      </c>
      <c r="I81" s="54">
        <f t="shared" si="29"/>
        <v>0</v>
      </c>
      <c r="J81" s="54">
        <f t="shared" si="29"/>
        <v>0</v>
      </c>
      <c r="K81" s="54">
        <f t="shared" si="29"/>
        <v>0</v>
      </c>
      <c r="L81" s="54">
        <f>SUM(G81:K81)</f>
        <v>0</v>
      </c>
    </row>
    <row r="82" spans="1:12">
      <c r="A82" s="42" t="s">
        <v>27</v>
      </c>
      <c r="B82" s="70">
        <v>0.47499999999999998</v>
      </c>
      <c r="C82" s="70"/>
      <c r="D82" s="70"/>
      <c r="E82" s="71"/>
      <c r="F82" s="71"/>
      <c r="G82" s="54">
        <f>B82*G81</f>
        <v>0</v>
      </c>
      <c r="H82" s="54">
        <f>B82*H81</f>
        <v>0</v>
      </c>
      <c r="I82" s="54">
        <f>B82*I81</f>
        <v>0</v>
      </c>
      <c r="J82" s="54">
        <f>B82*J81</f>
        <v>0</v>
      </c>
      <c r="K82" s="54">
        <f>B82*K81</f>
        <v>0</v>
      </c>
      <c r="L82" s="54">
        <f t="shared" si="25"/>
        <v>0</v>
      </c>
    </row>
    <row r="83" spans="1:12">
      <c r="A83" s="26"/>
      <c r="B83" s="72"/>
      <c r="C83" s="72"/>
      <c r="D83" s="72"/>
      <c r="E83" s="37"/>
      <c r="F83" s="37"/>
      <c r="G83" s="38"/>
      <c r="H83" s="38"/>
      <c r="I83" s="38"/>
      <c r="J83" s="38"/>
      <c r="K83" s="38"/>
      <c r="L83" s="38"/>
    </row>
    <row r="84" spans="1:12">
      <c r="A84" s="63" t="s">
        <v>4</v>
      </c>
      <c r="B84" s="73"/>
      <c r="C84" s="73"/>
      <c r="D84" s="73"/>
      <c r="E84" s="74"/>
      <c r="F84" s="74"/>
      <c r="G84" s="87">
        <f>G80+G82</f>
        <v>0</v>
      </c>
      <c r="H84" s="87">
        <f>H80+H82</f>
        <v>0</v>
      </c>
      <c r="I84" s="87">
        <f t="shared" ref="I84:K84" si="30">I80+I82</f>
        <v>0</v>
      </c>
      <c r="J84" s="87">
        <f t="shared" si="30"/>
        <v>0</v>
      </c>
      <c r="K84" s="87">
        <f t="shared" si="30"/>
        <v>0</v>
      </c>
      <c r="L84" s="87">
        <f>SUM(G84:K84)</f>
        <v>0</v>
      </c>
    </row>
    <row r="85" spans="1:12">
      <c r="A85" s="75"/>
      <c r="B85" s="76"/>
      <c r="C85" s="76"/>
      <c r="D85" s="76"/>
      <c r="E85" s="37"/>
      <c r="F85" s="37"/>
      <c r="G85" s="77"/>
      <c r="H85" s="77"/>
      <c r="I85" s="77"/>
      <c r="J85" s="77"/>
      <c r="K85" s="77"/>
      <c r="L85" s="77"/>
    </row>
    <row r="86" spans="1:12">
      <c r="A86" s="2" t="s">
        <v>42</v>
      </c>
    </row>
    <row r="88" spans="1:12">
      <c r="A88" s="78" t="s">
        <v>38</v>
      </c>
    </row>
    <row r="89" spans="1:12">
      <c r="A89" s="92" t="s">
        <v>41</v>
      </c>
      <c r="B89" s="92"/>
      <c r="C89" s="92"/>
      <c r="D89" s="92"/>
      <c r="E89" s="92"/>
      <c r="F89" s="92"/>
    </row>
    <row r="90" spans="1:12">
      <c r="A90" s="92" t="s">
        <v>40</v>
      </c>
      <c r="B90" s="92"/>
      <c r="C90" s="92"/>
      <c r="D90" s="92"/>
      <c r="E90" s="92"/>
      <c r="F90" s="92"/>
    </row>
    <row r="92" spans="1:12">
      <c r="A92" s="93" t="s">
        <v>43</v>
      </c>
      <c r="B92" s="93"/>
      <c r="C92" s="93"/>
      <c r="D92" s="93"/>
      <c r="E92" s="93"/>
      <c r="F92" s="93"/>
    </row>
    <row r="93" spans="1:12">
      <c r="A93" s="93" t="s">
        <v>44</v>
      </c>
      <c r="B93" s="93"/>
      <c r="C93" s="93"/>
      <c r="D93" s="93"/>
      <c r="E93" s="93"/>
      <c r="F93" s="93"/>
    </row>
    <row r="95" spans="1:12">
      <c r="A95" s="93" t="s">
        <v>45</v>
      </c>
      <c r="B95" s="93"/>
      <c r="C95" s="93"/>
      <c r="D95" s="93"/>
      <c r="E95" s="93"/>
      <c r="F95" s="93"/>
    </row>
    <row r="97" spans="1:1">
      <c r="A97" s="2" t="s">
        <v>46</v>
      </c>
    </row>
  </sheetData>
  <mergeCells count="5">
    <mergeCell ref="A89:F89"/>
    <mergeCell ref="A90:F90"/>
    <mergeCell ref="A92:F92"/>
    <mergeCell ref="A93:F93"/>
    <mergeCell ref="A95:F95"/>
  </mergeCells>
  <hyperlinks>
    <hyperlink ref="A90" r:id="rId1" xr:uid="{00000000-0004-0000-0000-000000000000}"/>
    <hyperlink ref="A24" r:id="rId2" display="Fringe Benefits: https://www.csueastbay.edu/budget/2022-2023-benefit-rates.pdf" xr:uid="{CD68F73E-13F5-4CA9-9ADF-FD8660009304}"/>
    <hyperlink ref="A60" r:id="rId3" xr:uid="{BA483986-F7E2-4671-957F-B4EFB375B9DC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Cal  State University Hayward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Ivy</dc:creator>
  <cp:lastModifiedBy>Jennifer Cabrejas</cp:lastModifiedBy>
  <cp:lastPrinted>2016-03-03T20:29:45Z</cp:lastPrinted>
  <dcterms:created xsi:type="dcterms:W3CDTF">2001-04-23T20:13:59Z</dcterms:created>
  <dcterms:modified xsi:type="dcterms:W3CDTF">2024-09-03T07:28:05Z</dcterms:modified>
</cp:coreProperties>
</file>